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2024\Shared Services\"/>
    </mc:Choice>
  </mc:AlternateContent>
  <xr:revisionPtr revIDLastSave="0" documentId="13_ncr:1_{59C0812E-BA54-44DC-991F-B6BB6EF2DAD8}" xr6:coauthVersionLast="47" xr6:coauthVersionMax="47" xr10:uidLastSave="{00000000-0000-0000-0000-000000000000}"/>
  <bookViews>
    <workbookView xWindow="28680" yWindow="-120" windowWidth="29040" windowHeight="15840" tabRatio="649" xr2:uid="{00000000-000D-0000-FFFF-FFFF00000000}"/>
  </bookViews>
  <sheets>
    <sheet name="Medical Plans" sheetId="3" r:id="rId1"/>
    <sheet name="Rx" sheetId="16" r:id="rId2"/>
    <sheet name="Dental" sheetId="11" r:id="rId3"/>
    <sheet name="Life.AD&amp;D" sheetId="23" r:id="rId4"/>
  </sheets>
  <definedNames>
    <definedName name="_xlnm.Print_Area" localSheetId="2">Dental!$A$4:$F$37</definedName>
    <definedName name="_xlnm.Print_Area" localSheetId="3">'Life.AD&amp;D'!$A$1:$G$52</definedName>
    <definedName name="_xlnm.Print_Area" localSheetId="0">'Medical Plans'!$A$6:$M$75</definedName>
    <definedName name="_xlnm.Print_Area" localSheetId="1">Rx!$A$4:$F$70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1" l="1"/>
  <c r="C36" i="11"/>
  <c r="D35" i="11"/>
  <c r="C35" i="11"/>
  <c r="D34" i="11"/>
  <c r="C34" i="11"/>
  <c r="D33" i="11"/>
  <c r="C33" i="11"/>
  <c r="C17" i="11"/>
  <c r="D20" i="11"/>
  <c r="D19" i="11"/>
  <c r="D18" i="11"/>
  <c r="D17" i="11"/>
  <c r="C20" i="11"/>
  <c r="C19" i="11"/>
  <c r="C18" i="11"/>
  <c r="C59" i="16"/>
  <c r="H10" i="3"/>
  <c r="H11" i="3"/>
  <c r="I10" i="3"/>
  <c r="D68" i="16" l="1"/>
  <c r="D67" i="16"/>
  <c r="D66" i="16"/>
  <c r="D65" i="16"/>
  <c r="D64" i="16"/>
  <c r="D63" i="16"/>
  <c r="D62" i="16"/>
  <c r="D61" i="16"/>
  <c r="D60" i="16"/>
  <c r="D59" i="16"/>
  <c r="C67" i="16"/>
  <c r="C66" i="16"/>
  <c r="C69" i="16"/>
  <c r="C68" i="16"/>
  <c r="C64" i="16"/>
  <c r="C63" i="16"/>
  <c r="C62" i="16"/>
  <c r="C61" i="16"/>
  <c r="C60" i="16"/>
  <c r="D37" i="16"/>
  <c r="D36" i="16"/>
  <c r="D35" i="16"/>
  <c r="D34" i="16"/>
  <c r="C37" i="16"/>
  <c r="C36" i="16"/>
  <c r="C34" i="16"/>
  <c r="D19" i="16"/>
  <c r="D18" i="16"/>
  <c r="D17" i="16"/>
  <c r="D16" i="16"/>
  <c r="C18" i="16"/>
  <c r="C17" i="16"/>
  <c r="C16" i="16"/>
  <c r="I73" i="3"/>
  <c r="I72" i="3"/>
  <c r="I71" i="3"/>
  <c r="I70" i="3"/>
  <c r="H73" i="3"/>
  <c r="H72" i="3"/>
  <c r="H71" i="3"/>
  <c r="H70" i="3"/>
  <c r="I65" i="3"/>
  <c r="I64" i="3"/>
  <c r="I63" i="3"/>
  <c r="I62" i="3"/>
  <c r="I61" i="3"/>
  <c r="I60" i="3"/>
  <c r="I59" i="3"/>
  <c r="I58" i="3"/>
  <c r="I57" i="3"/>
  <c r="I56" i="3"/>
  <c r="I55" i="3"/>
  <c r="H65" i="3"/>
  <c r="H64" i="3"/>
  <c r="H63" i="3"/>
  <c r="H62" i="3"/>
  <c r="H61" i="3"/>
  <c r="H60" i="3"/>
  <c r="H59" i="3"/>
  <c r="H58" i="3"/>
  <c r="H57" i="3"/>
  <c r="H56" i="3"/>
  <c r="H55" i="3"/>
  <c r="I50" i="3"/>
  <c r="I49" i="3"/>
  <c r="I48" i="3"/>
  <c r="I47" i="3"/>
  <c r="I46" i="3"/>
  <c r="I45" i="3"/>
  <c r="I44" i="3"/>
  <c r="I43" i="3"/>
  <c r="I42" i="3"/>
  <c r="I41" i="3"/>
  <c r="I40" i="3"/>
  <c r="H50" i="3"/>
  <c r="H49" i="3"/>
  <c r="H48" i="3"/>
  <c r="H47" i="3"/>
  <c r="H46" i="3"/>
  <c r="H45" i="3"/>
  <c r="H44" i="3"/>
  <c r="H43" i="3"/>
  <c r="H42" i="3"/>
  <c r="H41" i="3"/>
  <c r="H40" i="3"/>
  <c r="I35" i="3"/>
  <c r="I34" i="3"/>
  <c r="I33" i="3"/>
  <c r="I32" i="3"/>
  <c r="I31" i="3"/>
  <c r="I30" i="3"/>
  <c r="I29" i="3"/>
  <c r="I28" i="3"/>
  <c r="I27" i="3"/>
  <c r="I26" i="3"/>
  <c r="I25" i="3"/>
  <c r="H35" i="3"/>
  <c r="H34" i="3"/>
  <c r="H33" i="3"/>
  <c r="H32" i="3"/>
  <c r="H31" i="3"/>
  <c r="H30" i="3"/>
  <c r="H29" i="3"/>
  <c r="H28" i="3"/>
  <c r="H27" i="3"/>
  <c r="H26" i="3"/>
  <c r="H25" i="3"/>
  <c r="I20" i="3"/>
  <c r="I19" i="3"/>
  <c r="I18" i="3"/>
  <c r="I17" i="3"/>
  <c r="I16" i="3"/>
  <c r="I15" i="3"/>
  <c r="I14" i="3"/>
  <c r="H20" i="3"/>
  <c r="H19" i="3"/>
  <c r="H18" i="3"/>
  <c r="H17" i="3"/>
  <c r="H16" i="3"/>
  <c r="H15" i="3"/>
  <c r="H14" i="3"/>
  <c r="I13" i="3"/>
  <c r="I12" i="3"/>
  <c r="I11" i="3"/>
  <c r="H13" i="3"/>
  <c r="H12" i="3"/>
  <c r="C24" i="23"/>
  <c r="C25" i="23"/>
  <c r="C23" i="23"/>
  <c r="B24" i="23"/>
  <c r="B25" i="23"/>
  <c r="B23" i="23"/>
  <c r="B4" i="23"/>
  <c r="B5" i="23"/>
  <c r="B6" i="23"/>
  <c r="B7" i="23"/>
  <c r="B8" i="23"/>
  <c r="B9" i="23"/>
  <c r="B10" i="23"/>
  <c r="B11" i="23"/>
  <c r="B12" i="23"/>
  <c r="B13" i="23"/>
  <c r="B14" i="23"/>
  <c r="B15" i="23"/>
  <c r="E4" i="23"/>
  <c r="E5" i="23"/>
  <c r="E6" i="23"/>
  <c r="E7" i="23"/>
  <c r="E8" i="23"/>
  <c r="E9" i="23"/>
  <c r="E10" i="23"/>
  <c r="E11" i="23"/>
  <c r="E12" i="23"/>
  <c r="E13" i="23"/>
  <c r="E14" i="23"/>
  <c r="E15" i="23"/>
  <c r="F29" i="3" l="1"/>
  <c r="F34" i="3"/>
  <c r="F41" i="3"/>
  <c r="E28" i="16"/>
  <c r="F31" i="3"/>
  <c r="F42" i="3"/>
  <c r="J55" i="3"/>
  <c r="F32" i="3"/>
  <c r="E12" i="16"/>
  <c r="F33" i="3"/>
  <c r="F46" i="3"/>
  <c r="F47" i="3"/>
  <c r="F17" i="3"/>
  <c r="F30" i="3"/>
  <c r="E63" i="16"/>
  <c r="F44" i="3"/>
  <c r="F61" i="3"/>
  <c r="F62" i="3"/>
  <c r="J57" i="3"/>
  <c r="J11" i="3"/>
  <c r="J32" i="3"/>
  <c r="J62" i="3"/>
  <c r="F25" i="3"/>
  <c r="E11" i="16"/>
  <c r="F56" i="3"/>
  <c r="F19" i="3"/>
  <c r="J16" i="3"/>
  <c r="F49" i="3"/>
  <c r="E28" i="11"/>
  <c r="F16" i="3"/>
  <c r="J65" i="3"/>
  <c r="J60" i="3"/>
  <c r="F14" i="3"/>
  <c r="F20" i="3"/>
  <c r="F28" i="3"/>
  <c r="C35" i="16"/>
  <c r="E35" i="16" s="1"/>
  <c r="F35" i="3"/>
  <c r="J49" i="3"/>
  <c r="J12" i="3"/>
  <c r="J35" i="3"/>
  <c r="E30" i="16"/>
  <c r="F48" i="3"/>
  <c r="J29" i="3"/>
  <c r="E29" i="16"/>
  <c r="F50" i="3"/>
  <c r="F63" i="3"/>
  <c r="E46" i="16"/>
  <c r="J28" i="3"/>
  <c r="J34" i="3"/>
  <c r="J46" i="3"/>
  <c r="F57" i="3"/>
  <c r="E27" i="16"/>
  <c r="J73" i="3"/>
  <c r="J19" i="3"/>
  <c r="J20" i="3"/>
  <c r="J30" i="3"/>
  <c r="J48" i="3"/>
  <c r="F65" i="3"/>
  <c r="E17" i="11"/>
  <c r="J59" i="3"/>
  <c r="E27" i="11"/>
  <c r="F60" i="3"/>
  <c r="J71" i="3"/>
  <c r="E13" i="11"/>
  <c r="E18" i="11"/>
  <c r="E45" i="16"/>
  <c r="E36" i="11"/>
  <c r="F15" i="3"/>
  <c r="F26" i="3"/>
  <c r="F12" i="3"/>
  <c r="J17" i="3"/>
  <c r="E11" i="11"/>
  <c r="E19" i="11"/>
  <c r="E34" i="11"/>
  <c r="E34" i="16"/>
  <c r="E55" i="16"/>
  <c r="F13" i="3"/>
  <c r="J27" i="3"/>
  <c r="J44" i="3"/>
  <c r="F70" i="3"/>
  <c r="J72" i="3"/>
  <c r="E10" i="11"/>
  <c r="E12" i="11"/>
  <c r="E33" i="11"/>
  <c r="E36" i="16"/>
  <c r="E61" i="16"/>
  <c r="E51" i="16"/>
  <c r="F10" i="3"/>
  <c r="J14" i="3"/>
  <c r="J40" i="3"/>
  <c r="J50" i="3"/>
  <c r="J61" i="3"/>
  <c r="E37" i="16"/>
  <c r="E54" i="16"/>
  <c r="J10" i="3"/>
  <c r="J41" i="3"/>
  <c r="J56" i="3"/>
  <c r="E68" i="16"/>
  <c r="E67" i="16"/>
  <c r="E20" i="11"/>
  <c r="E66" i="16"/>
  <c r="C19" i="16"/>
  <c r="E19" i="16" s="1"/>
  <c r="F55" i="3"/>
  <c r="E62" i="16"/>
  <c r="E53" i="16"/>
  <c r="D69" i="16"/>
  <c r="E69" i="16" s="1"/>
  <c r="J33" i="3"/>
  <c r="E16" i="16"/>
  <c r="C65" i="16"/>
  <c r="E65" i="16" s="1"/>
  <c r="F11" i="3"/>
  <c r="J13" i="3"/>
  <c r="J26" i="3"/>
  <c r="F43" i="3"/>
  <c r="J42" i="3"/>
  <c r="J47" i="3"/>
  <c r="F71" i="3"/>
  <c r="E35" i="11"/>
  <c r="E29" i="11"/>
  <c r="E17" i="16"/>
  <c r="J18" i="3"/>
  <c r="J31" i="3"/>
  <c r="F45" i="3"/>
  <c r="J43" i="3"/>
  <c r="F58" i="3"/>
  <c r="F72" i="3"/>
  <c r="J70" i="3"/>
  <c r="E26" i="11"/>
  <c r="E10" i="16"/>
  <c r="E49" i="16"/>
  <c r="E64" i="16"/>
  <c r="E48" i="16"/>
  <c r="F18" i="3"/>
  <c r="J15" i="3"/>
  <c r="F27" i="3"/>
  <c r="J25" i="3"/>
  <c r="F40" i="3"/>
  <c r="J45" i="3"/>
  <c r="F64" i="3"/>
  <c r="F59" i="3"/>
  <c r="J64" i="3"/>
  <c r="J58" i="3"/>
  <c r="J63" i="3"/>
  <c r="F73" i="3"/>
  <c r="E18" i="16"/>
  <c r="E60" i="16"/>
  <c r="E50" i="16"/>
  <c r="E47" i="16"/>
  <c r="E9" i="16"/>
  <c r="E52" i="16"/>
  <c r="E5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Timmons, Anne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Timmons, Anne:</t>
        </r>
        <r>
          <rPr>
            <sz val="9"/>
            <color indexed="81"/>
            <rFont val="Tahoma"/>
            <family val="2"/>
          </rPr>
          <t xml:space="preserve">
Discovered 092418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Setia, Gagan</author>
  </authors>
  <commentList>
    <comment ref="C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Setia, Gagan:</t>
        </r>
        <r>
          <rPr>
            <sz val="9"/>
            <color indexed="81"/>
            <rFont val="Tahoma"/>
            <family val="2"/>
          </rPr>
          <t xml:space="preserve">
change from .054 to .05
</t>
        </r>
      </text>
    </comment>
  </commentList>
</comments>
</file>

<file path=xl/sharedStrings.xml><?xml version="1.0" encoding="utf-8"?>
<sst xmlns="http://schemas.openxmlformats.org/spreadsheetml/2006/main" count="359" uniqueCount="142">
  <si>
    <t>CareFirst BCBS - PPO</t>
  </si>
  <si>
    <t>Bi-Weekly</t>
  </si>
  <si>
    <t>Monthly</t>
  </si>
  <si>
    <t xml:space="preserve"> </t>
  </si>
  <si>
    <t>EE</t>
  </si>
  <si>
    <t>State</t>
  </si>
  <si>
    <t>Total</t>
  </si>
  <si>
    <t>EE/Ret</t>
  </si>
  <si>
    <t>Employee/Retiree ONLY, NO MEDICARE</t>
  </si>
  <si>
    <t>M010</t>
  </si>
  <si>
    <t>Employee/Retiree &amp; 1 CHILD, NO MEDICARE</t>
  </si>
  <si>
    <t>M011</t>
  </si>
  <si>
    <t>Employee/Retiree &amp; SPOUSE, NO MEDICARE</t>
  </si>
  <si>
    <t>M012</t>
  </si>
  <si>
    <t>Employee/Retiree +2 OR MORE, NO MEDICARE</t>
  </si>
  <si>
    <t>M013</t>
  </si>
  <si>
    <t>should be</t>
  </si>
  <si>
    <t>RETIREE ONLY, WITH MEDICARE</t>
  </si>
  <si>
    <t>M014</t>
  </si>
  <si>
    <t>RETIREE + 1, ONE WITH MEDICARE</t>
  </si>
  <si>
    <t>M015</t>
  </si>
  <si>
    <t>RETIREE + 1, BOTH WITH MEDICARE</t>
  </si>
  <si>
    <t>M016</t>
  </si>
  <si>
    <t>RETIREE + 2, ONE WITH MEDICARE</t>
  </si>
  <si>
    <t>M017</t>
  </si>
  <si>
    <t>RETIREE + 2, TWO WITH MEDICARE</t>
  </si>
  <si>
    <t>M018</t>
  </si>
  <si>
    <t>RETIREE + 2 OR MORE, ALL WITH MEDICARE</t>
  </si>
  <si>
    <t>M019</t>
  </si>
  <si>
    <t>RETIREE + 3 OR MORE; ONE, TWO OR THREE WITH MEDICARE</t>
  </si>
  <si>
    <t>M020</t>
  </si>
  <si>
    <t>UnitedHealthCare - PPO</t>
  </si>
  <si>
    <t>H210</t>
  </si>
  <si>
    <t>H211</t>
  </si>
  <si>
    <t>H212</t>
  </si>
  <si>
    <t>H213</t>
  </si>
  <si>
    <t>H214</t>
  </si>
  <si>
    <t>H215</t>
  </si>
  <si>
    <t>H216</t>
  </si>
  <si>
    <t>H217</t>
  </si>
  <si>
    <t>H218</t>
  </si>
  <si>
    <t>H219</t>
  </si>
  <si>
    <t>H220</t>
  </si>
  <si>
    <t>CareFirst BCBS - EPO</t>
  </si>
  <si>
    <t>H750</t>
  </si>
  <si>
    <t>H751</t>
  </si>
  <si>
    <t>H752</t>
  </si>
  <si>
    <t>H753</t>
  </si>
  <si>
    <t>H754</t>
  </si>
  <si>
    <t>H755</t>
  </si>
  <si>
    <t>H756</t>
  </si>
  <si>
    <t>H757</t>
  </si>
  <si>
    <t>H758</t>
  </si>
  <si>
    <t>H759</t>
  </si>
  <si>
    <t>H760</t>
  </si>
  <si>
    <t>UnitedHealthCare - EPO</t>
  </si>
  <si>
    <t>H710</t>
  </si>
  <si>
    <t>H711</t>
  </si>
  <si>
    <t>H712</t>
  </si>
  <si>
    <t>H713</t>
  </si>
  <si>
    <t>H714</t>
  </si>
  <si>
    <t>H715</t>
  </si>
  <si>
    <t>H716</t>
  </si>
  <si>
    <t>H717</t>
  </si>
  <si>
    <t>H718</t>
  </si>
  <si>
    <t>H719</t>
  </si>
  <si>
    <t>H720</t>
  </si>
  <si>
    <t>Kaiser - IHM</t>
  </si>
  <si>
    <t>H110</t>
  </si>
  <si>
    <t>H111</t>
  </si>
  <si>
    <t>H112</t>
  </si>
  <si>
    <t>H113</t>
  </si>
  <si>
    <t xml:space="preserve">Bi- Weekly </t>
  </si>
  <si>
    <t>Level of Coverage</t>
  </si>
  <si>
    <t>Employee</t>
  </si>
  <si>
    <t>State Subsidy</t>
  </si>
  <si>
    <t>Employee / Retiree Only</t>
  </si>
  <si>
    <t>Employee / Retiree + 1 Child</t>
  </si>
  <si>
    <t>Employee / Retiree + Spouse</t>
  </si>
  <si>
    <t>Employee / Retiree + 2  or More</t>
  </si>
  <si>
    <t>Retiree (without Medicare) Rates</t>
  </si>
  <si>
    <t>Bi Weekly</t>
  </si>
  <si>
    <t>Retiree</t>
  </si>
  <si>
    <t>Retiree Subsidy</t>
  </si>
  <si>
    <t>Retiree Total</t>
  </si>
  <si>
    <t>Retiree (with Medicare) Rates</t>
  </si>
  <si>
    <t>RETIREE + 1, RETIREE WITH MEDICARE</t>
  </si>
  <si>
    <t>RETIREE + 1, DEPENDENT WITH MEDICARE</t>
  </si>
  <si>
    <t>RETIREE + 2, RETIREE WITH MEDICARE</t>
  </si>
  <si>
    <t>RETIREE + 2, DEPENDENT WITH MEDICARE</t>
  </si>
  <si>
    <t>RETIREE + 2, RETIREE &amp; 1 WITH MEDICARE</t>
  </si>
  <si>
    <t>RETIREE + 3 OR MORE; RETIREE WITH MEDICARE (Family coverage Retiree w/Medicare and/or other dependents w/Medicare</t>
  </si>
  <si>
    <t>RETIREE + 3 OR MORE; ONE, TWO OR THREE WITH MEDICARE (Family coverage Retiree no Medicare and 1 or more dependents w/Medicare</t>
  </si>
  <si>
    <t>RETIREE + 3 OR MORE; RETIREE WITH MEDICARE (Family coverage Retiree w/Medicare and/or other dependents w/Medicare)</t>
  </si>
  <si>
    <t>RETIREE + 3 OR MORE; ONE, TWO OR THREE WITH MEDICARE (Family coverage Retiree no Medicare and 1 or more dependents w/Medicare)</t>
  </si>
  <si>
    <t>Delta Dental (DHMO)</t>
  </si>
  <si>
    <t xml:space="preserve">Bi-Weekly </t>
  </si>
  <si>
    <t>Employee/Retiree</t>
  </si>
  <si>
    <t>Deduction</t>
  </si>
  <si>
    <t>Subsidy</t>
  </si>
  <si>
    <t>D401</t>
  </si>
  <si>
    <t>D402</t>
  </si>
  <si>
    <t>D403</t>
  </si>
  <si>
    <t>D404</t>
  </si>
  <si>
    <t>United Concordia  (DPPO)</t>
  </si>
  <si>
    <t>D301</t>
  </si>
  <si>
    <t>D302</t>
  </si>
  <si>
    <t>D303</t>
  </si>
  <si>
    <t>D304</t>
  </si>
  <si>
    <t>Life Insurance</t>
  </si>
  <si>
    <t>Age of Employee/Retiree</t>
  </si>
  <si>
    <t>Bi-Weekly Employee/Retiree Rate (per $1,000)</t>
  </si>
  <si>
    <t>Monthly Employee/Retiree Rate (per $1,000)</t>
  </si>
  <si>
    <t>Age of Spouse</t>
  </si>
  <si>
    <t>Bi-Weekly Spouse Rate (per $1,000)</t>
  </si>
  <si>
    <t>Monthly Spouse Rate (per $1,000)</t>
  </si>
  <si>
    <t>Under 30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</si>
  <si>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</si>
  <si>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</si>
  <si>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</si>
  <si>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</si>
  <si>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</si>
  <si>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</si>
  <si>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</si>
  <si>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</si>
  <si>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</si>
  <si>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</si>
  <si>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and over</t>
  </si>
  <si>
    <t>Dependent Child Coverage is $0.07 per $1,000 per biweekly pay period; $0.14 per $1,000 per month.</t>
  </si>
  <si>
    <t>AD&amp;D Insurance</t>
  </si>
  <si>
    <t>Plan</t>
  </si>
  <si>
    <t>Employee Only</t>
  </si>
  <si>
    <t>Employee + Family</t>
  </si>
  <si>
    <t>Coverage Level</t>
  </si>
  <si>
    <t>Maryland State Benefits Program</t>
  </si>
  <si>
    <t>Medical Insurance Premiums</t>
  </si>
  <si>
    <t>Employee / Retiree</t>
  </si>
  <si>
    <t>12 Month Employee &amp; Retiree Rates</t>
  </si>
  <si>
    <t>Prescription Drug Premiums</t>
  </si>
  <si>
    <t>Dental Premiums</t>
  </si>
  <si>
    <t>January 1, 2024 thru December 31, 2024</t>
  </si>
  <si>
    <t>January 1, 2024 to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</si>
</sst>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30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b/>
      <sz val="14"/>
      <name val="Arial MT"/>
    </font>
    <font>
      <b/>
      <sz val="12"/>
      <name val="Arial MT"/>
    </font>
    <font>
      <sz val="11"/>
      <name val="Arial MT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Lucida Sans Unicode"/>
      <family val="2"/>
    </font>
    <font>
      <b/>
      <sz val="12"/>
      <name val="Lucida Sans Unicode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Helv"/>
    </font>
    <font>
      <sz val="18"/>
      <name val="Arial MT"/>
    </font>
    <font>
      <sz val="12"/>
      <name val="Arial MT"/>
    </font>
    <font>
      <sz val="12"/>
      <name val="Arial MT"/>
    </font>
    <font>
      <b/>
      <sz val="18"/>
      <name val="Arial"/>
      <family val="2"/>
    </font>
    <font>
      <b/>
      <sz val="18"/>
      <color indexed="9"/>
      <name val="Arial"/>
      <family val="2"/>
    </font>
    <font>
      <sz val="12"/>
      <color indexed="9"/>
      <name val="Arial"/>
      <family val="2"/>
    </font>
    <font>
      <sz val="18"/>
      <color indexed="9"/>
      <name val="Arial"/>
      <family val="2"/>
    </font>
    <font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10"/>
      <name val="Arial MT"/>
    </font>
    <font>
      <sz val="10"/>
      <name val="Lucida Sans Unicode"/>
      <family val="2"/>
    </font>
    <font>
      <b/>
      <u/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9" fillId="0" borderId="0"/>
    <xf numFmtId="0" fontId="29" fillId="0" borderId="0"/>
    <xf numFmtId="0" fontId="6" fillId="0" borderId="0"/>
    <xf numFmtId="0" fontId="6" fillId="0" borderId="0"/>
    <xf numFmtId="0" fontId="1" fillId="0" borderId="0"/>
    <xf numFmtId="0" fontId="13" fillId="0" borderId="0"/>
  </cellStyleXfs>
  <cellXfs count="232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3" xfId="0" applyFont="1" applyBorder="1"/>
    <xf numFmtId="0" fontId="10" fillId="0" borderId="0" xfId="0" applyFont="1"/>
    <xf numFmtId="0" fontId="10" fillId="0" borderId="5" xfId="0" applyFont="1" applyBorder="1"/>
    <xf numFmtId="0" fontId="7" fillId="0" borderId="0" xfId="0" applyFont="1"/>
    <xf numFmtId="0" fontId="11" fillId="0" borderId="0" xfId="0" applyFont="1"/>
    <xf numFmtId="0" fontId="12" fillId="0" borderId="1" xfId="0" applyFont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0" borderId="0" xfId="0" applyFont="1"/>
    <xf numFmtId="0" fontId="8" fillId="2" borderId="6" xfId="0" applyFont="1" applyFill="1" applyBorder="1"/>
    <xf numFmtId="0" fontId="8" fillId="0" borderId="3" xfId="0" applyFont="1" applyBorder="1"/>
    <xf numFmtId="0" fontId="8" fillId="0" borderId="5" xfId="0" applyFont="1" applyBorder="1"/>
    <xf numFmtId="0" fontId="1" fillId="0" borderId="0" xfId="6"/>
    <xf numFmtId="2" fontId="1" fillId="0" borderId="9" xfId="6" applyNumberFormat="1" applyBorder="1" applyAlignment="1">
      <alignment horizontal="center"/>
    </xf>
    <xf numFmtId="2" fontId="1" fillId="0" borderId="0" xfId="6" applyNumberFormat="1" applyAlignment="1">
      <alignment horizontal="center"/>
    </xf>
    <xf numFmtId="0" fontId="15" fillId="0" borderId="0" xfId="4" applyFont="1"/>
    <xf numFmtId="0" fontId="16" fillId="0" borderId="0" xfId="4" applyFont="1"/>
    <xf numFmtId="7" fontId="14" fillId="0" borderId="0" xfId="4" applyNumberFormat="1" applyFont="1"/>
    <xf numFmtId="0" fontId="1" fillId="0" borderId="10" xfId="6" applyBorder="1" applyAlignment="1">
      <alignment horizontal="center"/>
    </xf>
    <xf numFmtId="0" fontId="1" fillId="0" borderId="11" xfId="6" applyBorder="1" applyAlignment="1">
      <alignment horizontal="center"/>
    </xf>
    <xf numFmtId="0" fontId="1" fillId="0" borderId="9" xfId="6" applyBorder="1" applyAlignment="1">
      <alignment horizontal="center"/>
    </xf>
    <xf numFmtId="0" fontId="1" fillId="0" borderId="11" xfId="6" applyBorder="1" applyAlignment="1">
      <alignment horizontal="center" wrapText="1"/>
    </xf>
    <xf numFmtId="0" fontId="1" fillId="0" borderId="12" xfId="6" applyBorder="1" applyAlignment="1">
      <alignment horizontal="center" wrapText="1"/>
    </xf>
    <xf numFmtId="0" fontId="1" fillId="0" borderId="13" xfId="6" applyBorder="1" applyAlignment="1">
      <alignment horizontal="center" wrapText="1"/>
    </xf>
    <xf numFmtId="0" fontId="1" fillId="0" borderId="14" xfId="6" applyBorder="1" applyAlignment="1">
      <alignment horizontal="center"/>
    </xf>
    <xf numFmtId="0" fontId="1" fillId="0" borderId="16" xfId="6" applyBorder="1" applyAlignment="1">
      <alignment horizontal="center"/>
    </xf>
    <xf numFmtId="0" fontId="1" fillId="0" borderId="17" xfId="6" applyBorder="1" applyAlignment="1">
      <alignment horizontal="center"/>
    </xf>
    <xf numFmtId="0" fontId="1" fillId="0" borderId="12" xfId="6" applyBorder="1" applyAlignment="1">
      <alignment horizontal="center"/>
    </xf>
    <xf numFmtId="0" fontId="1" fillId="0" borderId="13" xfId="6" applyBorder="1" applyAlignment="1">
      <alignment horizontal="center"/>
    </xf>
    <xf numFmtId="6" fontId="1" fillId="0" borderId="14" xfId="6" applyNumberFormat="1" applyBorder="1"/>
    <xf numFmtId="2" fontId="1" fillId="0" borderId="15" xfId="6" applyNumberFormat="1" applyBorder="1" applyAlignment="1">
      <alignment horizontal="center"/>
    </xf>
    <xf numFmtId="6" fontId="1" fillId="0" borderId="18" xfId="6" applyNumberFormat="1" applyBorder="1"/>
    <xf numFmtId="2" fontId="1" fillId="0" borderId="19" xfId="6" applyNumberFormat="1" applyBorder="1" applyAlignment="1">
      <alignment horizontal="center"/>
    </xf>
    <xf numFmtId="2" fontId="1" fillId="0" borderId="20" xfId="6" applyNumberFormat="1" applyBorder="1" applyAlignment="1">
      <alignment horizontal="center"/>
    </xf>
    <xf numFmtId="0" fontId="17" fillId="0" borderId="0" xfId="4" applyFont="1" applyAlignment="1">
      <alignment horizontal="centerContinuous"/>
    </xf>
    <xf numFmtId="0" fontId="18" fillId="3" borderId="21" xfId="5" applyFont="1" applyFill="1" applyBorder="1" applyAlignment="1">
      <alignment horizontal="centerContinuous"/>
    </xf>
    <xf numFmtId="0" fontId="19" fillId="4" borderId="22" xfId="5" applyFont="1" applyFill="1" applyBorder="1" applyAlignment="1">
      <alignment horizontal="centerContinuous"/>
    </xf>
    <xf numFmtId="0" fontId="20" fillId="4" borderId="22" xfId="5" applyFont="1" applyFill="1" applyBorder="1" applyAlignment="1">
      <alignment horizontal="centerContinuous"/>
    </xf>
    <xf numFmtId="0" fontId="19" fillId="4" borderId="23" xfId="5" applyFont="1" applyFill="1" applyBorder="1" applyAlignment="1">
      <alignment horizontal="centerContinuous"/>
    </xf>
    <xf numFmtId="7" fontId="21" fillId="0" borderId="0" xfId="5" applyNumberFormat="1" applyFont="1"/>
    <xf numFmtId="7" fontId="5" fillId="0" borderId="2" xfId="4" applyNumberFormat="1" applyFont="1" applyBorder="1" applyAlignment="1">
      <alignment horizontal="center"/>
    </xf>
    <xf numFmtId="0" fontId="5" fillId="0" borderId="2" xfId="4" applyFont="1" applyBorder="1"/>
    <xf numFmtId="0" fontId="3" fillId="5" borderId="25" xfId="4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/>
    </xf>
    <xf numFmtId="0" fontId="12" fillId="5" borderId="26" xfId="0" applyFont="1" applyFill="1" applyBorder="1" applyAlignment="1">
      <alignment horizontal="center"/>
    </xf>
    <xf numFmtId="0" fontId="12" fillId="5" borderId="27" xfId="5" applyFont="1" applyFill="1" applyBorder="1" applyAlignment="1">
      <alignment horizontal="center"/>
    </xf>
    <xf numFmtId="0" fontId="12" fillId="5" borderId="24" xfId="5" applyFont="1" applyFill="1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0" fontId="18" fillId="3" borderId="22" xfId="5" applyFont="1" applyFill="1" applyBorder="1" applyAlignment="1">
      <alignment horizontal="centerContinuous"/>
    </xf>
    <xf numFmtId="0" fontId="12" fillId="0" borderId="28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39" fontId="9" fillId="0" borderId="0" xfId="0" applyNumberFormat="1" applyFont="1" applyAlignment="1">
      <alignment vertical="center"/>
    </xf>
    <xf numFmtId="0" fontId="4" fillId="2" borderId="7" xfId="0" applyFont="1" applyFill="1" applyBorder="1"/>
    <xf numFmtId="0" fontId="6" fillId="0" borderId="0" xfId="5"/>
    <xf numFmtId="0" fontId="3" fillId="5" borderId="25" xfId="4" applyFont="1" applyFill="1" applyBorder="1" applyAlignment="1">
      <alignment horizontal="left"/>
    </xf>
    <xf numFmtId="0" fontId="6" fillId="0" borderId="7" xfId="5" applyBorder="1"/>
    <xf numFmtId="0" fontId="21" fillId="0" borderId="0" xfId="4" applyFont="1" applyAlignment="1">
      <alignment horizontal="centerContinuous"/>
    </xf>
    <xf numFmtId="0" fontId="3" fillId="5" borderId="24" xfId="4" applyFont="1" applyFill="1" applyBorder="1" applyAlignment="1">
      <alignment horizontal="center"/>
    </xf>
    <xf numFmtId="0" fontId="6" fillId="0" borderId="0" xfId="0" applyFont="1"/>
    <xf numFmtId="0" fontId="4" fillId="2" borderId="6" xfId="0" applyFont="1" applyFill="1" applyBorder="1"/>
    <xf numFmtId="0" fontId="4" fillId="2" borderId="8" xfId="0" applyFont="1" applyFill="1" applyBorder="1"/>
    <xf numFmtId="0" fontId="4" fillId="2" borderId="26" xfId="0" applyFont="1" applyFill="1" applyBorder="1" applyAlignment="1">
      <alignment horizontal="center"/>
    </xf>
    <xf numFmtId="39" fontId="0" fillId="0" borderId="0" xfId="0" applyNumberFormat="1" applyAlignment="1">
      <alignment vertical="center"/>
    </xf>
    <xf numFmtId="164" fontId="1" fillId="0" borderId="9" xfId="6" applyNumberFormat="1" applyBorder="1" applyAlignment="1">
      <alignment horizontal="center"/>
    </xf>
    <xf numFmtId="164" fontId="1" fillId="0" borderId="15" xfId="6" applyNumberForma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39" fontId="25" fillId="0" borderId="31" xfId="0" applyNumberFormat="1" applyFont="1" applyBorder="1"/>
    <xf numFmtId="39" fontId="25" fillId="0" borderId="26" xfId="0" applyNumberFormat="1" applyFont="1" applyBorder="1"/>
    <xf numFmtId="39" fontId="26" fillId="0" borderId="5" xfId="0" applyNumberFormat="1" applyFont="1" applyBorder="1"/>
    <xf numFmtId="39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vertical="center"/>
    </xf>
    <xf numFmtId="39" fontId="26" fillId="0" borderId="5" xfId="0" applyNumberFormat="1" applyFont="1" applyBorder="1" applyAlignment="1">
      <alignment vertical="center"/>
    </xf>
    <xf numFmtId="0" fontId="25" fillId="0" borderId="25" xfId="0" applyFont="1" applyBorder="1"/>
    <xf numFmtId="0" fontId="25" fillId="0" borderId="26" xfId="0" applyFont="1" applyBorder="1"/>
    <xf numFmtId="0" fontId="25" fillId="0" borderId="0" xfId="0" applyFont="1"/>
    <xf numFmtId="0" fontId="25" fillId="0" borderId="25" xfId="0" applyFont="1" applyBorder="1" applyAlignment="1">
      <alignment wrapText="1"/>
    </xf>
    <xf numFmtId="0" fontId="25" fillId="0" borderId="26" xfId="0" applyFont="1" applyBorder="1" applyAlignment="1">
      <alignment vertical="center"/>
    </xf>
    <xf numFmtId="4" fontId="25" fillId="0" borderId="0" xfId="0" applyNumberFormat="1" applyFont="1"/>
    <xf numFmtId="0" fontId="27" fillId="0" borderId="0" xfId="0" applyFont="1"/>
    <xf numFmtId="0" fontId="25" fillId="0" borderId="31" xfId="4" applyFont="1" applyBorder="1"/>
    <xf numFmtId="7" fontId="25" fillId="0" borderId="31" xfId="4" applyNumberFormat="1" applyFont="1" applyBorder="1" applyAlignment="1">
      <alignment horizontal="center"/>
    </xf>
    <xf numFmtId="0" fontId="25" fillId="0" borderId="0" xfId="4" applyFont="1"/>
    <xf numFmtId="7" fontId="25" fillId="0" borderId="0" xfId="4" applyNumberFormat="1" applyFont="1"/>
    <xf numFmtId="39" fontId="26" fillId="0" borderId="0" xfId="0" applyNumberFormat="1" applyFont="1"/>
    <xf numFmtId="0" fontId="1" fillId="0" borderId="25" xfId="0" applyFont="1" applyBorder="1" applyAlignment="1">
      <alignment vertical="top" wrapText="1"/>
    </xf>
    <xf numFmtId="39" fontId="25" fillId="0" borderId="31" xfId="0" applyNumberFormat="1" applyFont="1" applyBorder="1" applyAlignment="1">
      <alignment vertical="top"/>
    </xf>
    <xf numFmtId="7" fontId="25" fillId="0" borderId="31" xfId="4" applyNumberFormat="1" applyFont="1" applyBorder="1" applyAlignment="1">
      <alignment horizontal="center" vertical="top"/>
    </xf>
    <xf numFmtId="0" fontId="25" fillId="0" borderId="0" xfId="4" applyFont="1" applyAlignment="1">
      <alignment vertical="top"/>
    </xf>
    <xf numFmtId="39" fontId="26" fillId="0" borderId="0" xfId="0" applyNumberFormat="1" applyFont="1" applyAlignment="1">
      <alignment vertical="top"/>
    </xf>
    <xf numFmtId="39" fontId="26" fillId="0" borderId="0" xfId="0" applyNumberFormat="1" applyFont="1" applyAlignment="1">
      <alignment horizontal="right" vertical="top"/>
    </xf>
    <xf numFmtId="39" fontId="25" fillId="0" borderId="26" xfId="0" applyNumberFormat="1" applyFont="1" applyBorder="1" applyAlignment="1">
      <alignment vertical="top"/>
    </xf>
    <xf numFmtId="7" fontId="25" fillId="0" borderId="0" xfId="4" applyNumberFormat="1" applyFont="1" applyAlignment="1">
      <alignment vertical="top"/>
    </xf>
    <xf numFmtId="0" fontId="12" fillId="0" borderId="0" xfId="4" applyFont="1" applyAlignment="1">
      <alignment horizontal="left"/>
    </xf>
    <xf numFmtId="0" fontId="12" fillId="0" borderId="0" xfId="4" applyFont="1" applyAlignment="1">
      <alignment horizontal="center"/>
    </xf>
    <xf numFmtId="0" fontId="24" fillId="0" borderId="0" xfId="5" applyFont="1" applyAlignment="1">
      <alignment horizontal="center"/>
    </xf>
    <xf numFmtId="0" fontId="24" fillId="0" borderId="0" xfId="5" applyFont="1" applyAlignment="1">
      <alignment horizontal="centerContinuous"/>
    </xf>
    <xf numFmtId="0" fontId="24" fillId="0" borderId="0" xfId="5" applyFont="1"/>
    <xf numFmtId="0" fontId="1" fillId="0" borderId="31" xfId="5" applyFont="1" applyBorder="1"/>
    <xf numFmtId="7" fontId="1" fillId="0" borderId="0" xfId="5" applyNumberFormat="1" applyFont="1"/>
    <xf numFmtId="0" fontId="1" fillId="0" borderId="0" xfId="5" applyFont="1"/>
    <xf numFmtId="0" fontId="1" fillId="0" borderId="24" xfId="5" applyFont="1" applyBorder="1"/>
    <xf numFmtId="0" fontId="1" fillId="0" borderId="1" xfId="5" applyFont="1" applyBorder="1"/>
    <xf numFmtId="7" fontId="1" fillId="0" borderId="8" xfId="5" applyNumberFormat="1" applyFont="1" applyBorder="1" applyAlignment="1">
      <alignment horizontal="center"/>
    </xf>
    <xf numFmtId="0" fontId="12" fillId="5" borderId="1" xfId="5" applyFont="1" applyFill="1" applyBorder="1" applyAlignment="1">
      <alignment horizontal="center"/>
    </xf>
    <xf numFmtId="0" fontId="3" fillId="5" borderId="3" xfId="4" applyFont="1" applyFill="1" applyBorder="1" applyAlignment="1">
      <alignment horizontal="center"/>
    </xf>
    <xf numFmtId="0" fontId="12" fillId="5" borderId="42" xfId="5" applyFont="1" applyFill="1" applyBorder="1" applyAlignment="1">
      <alignment horizontal="center"/>
    </xf>
    <xf numFmtId="0" fontId="12" fillId="5" borderId="43" xfId="5" applyFont="1" applyFill="1" applyBorder="1" applyAlignment="1">
      <alignment horizontal="center"/>
    </xf>
    <xf numFmtId="0" fontId="1" fillId="0" borderId="27" xfId="5" applyFont="1" applyBorder="1"/>
    <xf numFmtId="7" fontId="1" fillId="0" borderId="27" xfId="5" applyNumberFormat="1" applyFont="1" applyBorder="1" applyAlignment="1">
      <alignment horizontal="center"/>
    </xf>
    <xf numFmtId="0" fontId="28" fillId="0" borderId="25" xfId="0" applyFont="1" applyBorder="1"/>
    <xf numFmtId="0" fontId="28" fillId="0" borderId="25" xfId="0" applyFont="1" applyBorder="1" applyAlignment="1">
      <alignment wrapText="1"/>
    </xf>
    <xf numFmtId="39" fontId="26" fillId="0" borderId="0" xfId="0" applyNumberFormat="1" applyFont="1" applyAlignment="1">
      <alignment vertical="center"/>
    </xf>
    <xf numFmtId="0" fontId="25" fillId="0" borderId="4" xfId="0" applyFont="1" applyBorder="1"/>
    <xf numFmtId="0" fontId="25" fillId="0" borderId="4" xfId="0" applyFont="1" applyBorder="1" applyAlignment="1">
      <alignment vertical="center"/>
    </xf>
    <xf numFmtId="0" fontId="4" fillId="2" borderId="2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9" fontId="26" fillId="0" borderId="4" xfId="0" applyNumberFormat="1" applyFont="1" applyBorder="1" applyAlignment="1">
      <alignment horizontal="right" vertical="center"/>
    </xf>
    <xf numFmtId="0" fontId="1" fillId="0" borderId="6" xfId="5" applyFont="1" applyBorder="1"/>
    <xf numFmtId="0" fontId="1" fillId="0" borderId="44" xfId="5" applyFont="1" applyBorder="1"/>
    <xf numFmtId="0" fontId="1" fillId="0" borderId="3" xfId="5" applyFont="1" applyBorder="1"/>
    <xf numFmtId="0" fontId="12" fillId="5" borderId="5" xfId="5" applyFont="1" applyFill="1" applyBorder="1" applyAlignment="1">
      <alignment horizontal="center"/>
    </xf>
    <xf numFmtId="164" fontId="29" fillId="0" borderId="45" xfId="3" applyNumberFormat="1" applyBorder="1"/>
    <xf numFmtId="164" fontId="25" fillId="0" borderId="45" xfId="0" applyNumberFormat="1" applyFont="1" applyBorder="1"/>
    <xf numFmtId="39" fontId="26" fillId="0" borderId="22" xfId="0" applyNumberFormat="1" applyFont="1" applyBorder="1"/>
    <xf numFmtId="164" fontId="25" fillId="0" borderId="46" xfId="0" applyNumberFormat="1" applyFont="1" applyBorder="1"/>
    <xf numFmtId="164" fontId="25" fillId="0" borderId="31" xfId="0" applyNumberFormat="1" applyFont="1" applyBorder="1"/>
    <xf numFmtId="39" fontId="0" fillId="0" borderId="0" xfId="0" applyNumberFormat="1" applyAlignment="1">
      <alignment horizontal="right" vertical="center"/>
    </xf>
    <xf numFmtId="0" fontId="8" fillId="2" borderId="2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25" fillId="0" borderId="45" xfId="1" applyNumberFormat="1" applyFont="1" applyBorder="1" applyProtection="1"/>
    <xf numFmtId="164" fontId="29" fillId="0" borderId="45" xfId="2" applyNumberFormat="1" applyBorder="1"/>
    <xf numFmtId="7" fontId="1" fillId="0" borderId="45" xfId="5" applyNumberFormat="1" applyFont="1" applyBorder="1" applyAlignment="1">
      <alignment horizontal="center"/>
    </xf>
    <xf numFmtId="164" fontId="29" fillId="0" borderId="45" xfId="2" applyNumberFormat="1" applyBorder="1" applyAlignment="1">
      <alignment horizontal="center"/>
    </xf>
    <xf numFmtId="7" fontId="1" fillId="0" borderId="46" xfId="5" applyNumberFormat="1" applyFont="1" applyBorder="1" applyAlignment="1">
      <alignment horizontal="center"/>
    </xf>
    <xf numFmtId="0" fontId="12" fillId="5" borderId="25" xfId="0" applyFont="1" applyFill="1" applyBorder="1" applyAlignment="1">
      <alignment horizontal="left"/>
    </xf>
    <xf numFmtId="0" fontId="6" fillId="0" borderId="29" xfId="0" applyFont="1" applyBorder="1"/>
    <xf numFmtId="0" fontId="6" fillId="0" borderId="30" xfId="0" applyFont="1" applyBorder="1"/>
    <xf numFmtId="0" fontId="6" fillId="2" borderId="6" xfId="0" applyFont="1" applyFill="1" applyBorder="1"/>
    <xf numFmtId="0" fontId="6" fillId="2" borderId="8" xfId="0" applyFont="1" applyFill="1" applyBorder="1"/>
    <xf numFmtId="0" fontId="6" fillId="0" borderId="4" xfId="0" applyFont="1" applyBorder="1"/>
    <xf numFmtId="39" fontId="6" fillId="0" borderId="0" xfId="0" applyNumberFormat="1" applyFont="1"/>
    <xf numFmtId="0" fontId="8" fillId="0" borderId="0" xfId="0" applyFont="1" applyAlignment="1">
      <alignment horizontal="center"/>
    </xf>
    <xf numFmtId="164" fontId="29" fillId="0" borderId="0" xfId="3" applyNumberFormat="1"/>
    <xf numFmtId="164" fontId="25" fillId="0" borderId="0" xfId="0" applyNumberFormat="1" applyFont="1"/>
    <xf numFmtId="164" fontId="25" fillId="0" borderId="0" xfId="1" applyNumberFormat="1" applyFont="1" applyFill="1" applyBorder="1" applyProtection="1"/>
    <xf numFmtId="0" fontId="4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164" fontId="25" fillId="0" borderId="0" xfId="1" applyNumberFormat="1" applyFont="1" applyBorder="1" applyProtection="1"/>
    <xf numFmtId="0" fontId="25" fillId="0" borderId="0" xfId="0" applyFont="1" applyAlignment="1">
      <alignment wrapText="1"/>
    </xf>
    <xf numFmtId="0" fontId="25" fillId="0" borderId="0" xfId="0" applyFont="1" applyAlignment="1">
      <alignment vertical="center"/>
    </xf>
    <xf numFmtId="39" fontId="26" fillId="0" borderId="0" xfId="0" applyNumberFormat="1" applyFont="1" applyAlignment="1">
      <alignment horizontal="right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5" fillId="0" borderId="2" xfId="4" applyFont="1" applyBorder="1"/>
    <xf numFmtId="7" fontId="25" fillId="0" borderId="2" xfId="4" applyNumberFormat="1" applyFont="1" applyBorder="1" applyAlignment="1">
      <alignment horizontal="center"/>
    </xf>
    <xf numFmtId="0" fontId="8" fillId="0" borderId="0" xfId="6" applyFont="1"/>
    <xf numFmtId="0" fontId="1" fillId="0" borderId="0" xfId="6" applyAlignment="1">
      <alignment horizontal="center" wrapText="1"/>
    </xf>
    <xf numFmtId="0" fontId="1" fillId="0" borderId="0" xfId="6" applyAlignment="1">
      <alignment horizontal="center"/>
    </xf>
    <xf numFmtId="165" fontId="1" fillId="0" borderId="0" xfId="6" applyNumberFormat="1" applyAlignment="1">
      <alignment horizontal="center"/>
    </xf>
    <xf numFmtId="6" fontId="1" fillId="0" borderId="0" xfId="6" applyNumberFormat="1"/>
    <xf numFmtId="164" fontId="25" fillId="0" borderId="50" xfId="0" applyNumberFormat="1" applyFont="1" applyBorder="1"/>
    <xf numFmtId="164" fontId="29" fillId="0" borderId="35" xfId="2" applyNumberFormat="1" applyBorder="1" applyAlignment="1">
      <alignment horizontal="center"/>
    </xf>
    <xf numFmtId="164" fontId="29" fillId="0" borderId="49" xfId="2" applyNumberFormat="1" applyBorder="1" applyAlignment="1">
      <alignment horizontal="center"/>
    </xf>
    <xf numFmtId="164" fontId="29" fillId="0" borderId="51" xfId="2" applyNumberFormat="1" applyBorder="1" applyAlignment="1">
      <alignment horizontal="center"/>
    </xf>
    <xf numFmtId="164" fontId="29" fillId="0" borderId="52" xfId="2" applyNumberFormat="1" applyBorder="1" applyAlignment="1">
      <alignment horizontal="center"/>
    </xf>
    <xf numFmtId="164" fontId="29" fillId="0" borderId="53" xfId="2" applyNumberFormat="1" applyBorder="1" applyAlignment="1">
      <alignment horizontal="center"/>
    </xf>
    <xf numFmtId="164" fontId="29" fillId="0" borderId="54" xfId="2" applyNumberFormat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17" fillId="0" borderId="0" xfId="4" applyFont="1" applyAlignment="1">
      <alignment horizontal="center"/>
    </xf>
    <xf numFmtId="0" fontId="12" fillId="0" borderId="4" xfId="4" applyFont="1" applyBorder="1" applyAlignment="1">
      <alignment horizontal="center"/>
    </xf>
    <xf numFmtId="0" fontId="8" fillId="6" borderId="47" xfId="0" applyFont="1" applyFill="1" applyBorder="1" applyAlignment="1">
      <alignment horizontal="center"/>
    </xf>
    <xf numFmtId="0" fontId="8" fillId="6" borderId="48" xfId="0" applyFont="1" applyFill="1" applyBorder="1" applyAlignment="1">
      <alignment horizontal="center"/>
    </xf>
    <xf numFmtId="0" fontId="12" fillId="5" borderId="24" xfId="5" applyFont="1" applyFill="1" applyBorder="1" applyAlignment="1">
      <alignment horizontal="center" vertical="center"/>
    </xf>
    <xf numFmtId="0" fontId="12" fillId="5" borderId="27" xfId="5" applyFont="1" applyFill="1" applyBorder="1" applyAlignment="1">
      <alignment horizontal="center" vertical="center"/>
    </xf>
    <xf numFmtId="0" fontId="12" fillId="5" borderId="32" xfId="5" applyFont="1" applyFill="1" applyBorder="1" applyAlignment="1">
      <alignment horizontal="center" vertical="center"/>
    </xf>
    <xf numFmtId="0" fontId="12" fillId="5" borderId="25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/>
    </xf>
    <xf numFmtId="0" fontId="17" fillId="0" borderId="39" xfId="6" applyFont="1" applyBorder="1" applyAlignment="1">
      <alignment horizontal="center"/>
    </xf>
    <xf numFmtId="0" fontId="17" fillId="0" borderId="40" xfId="6" applyFont="1" applyBorder="1" applyAlignment="1">
      <alignment horizontal="center"/>
    </xf>
    <xf numFmtId="0" fontId="17" fillId="0" borderId="41" xfId="6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6" applyFont="1" applyBorder="1" applyAlignment="1">
      <alignment horizontal="center"/>
    </xf>
    <xf numFmtId="0" fontId="17" fillId="0" borderId="38" xfId="6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" fillId="0" borderId="0" xfId="6" applyAlignment="1">
      <alignment horizontal="center"/>
    </xf>
    <xf numFmtId="0" fontId="17" fillId="0" borderId="33" xfId="6" applyFont="1" applyBorder="1" applyAlignment="1">
      <alignment horizontal="center"/>
    </xf>
    <xf numFmtId="0" fontId="17" fillId="0" borderId="34" xfId="6" applyFont="1" applyBorder="1" applyAlignment="1">
      <alignment horizontal="center"/>
    </xf>
    <xf numFmtId="0" fontId="17" fillId="0" borderId="35" xfId="6" applyFont="1" applyBorder="1" applyAlignment="1">
      <alignment horizontal="center"/>
    </xf>
    <xf numFmtId="0" fontId="1" fillId="0" borderId="18" xfId="6" applyBorder="1" applyAlignment="1">
      <alignment horizontal="center"/>
    </xf>
    <xf numFmtId="0" fontId="1" fillId="0" borderId="19" xfId="6" applyBorder="1" applyAlignment="1">
      <alignment horizontal="center"/>
    </xf>
    <xf numFmtId="0" fontId="1" fillId="0" borderId="20" xfId="6" applyBorder="1" applyAlignment="1">
      <alignment horizontal="center"/>
    </xf>
    <xf numFmtId="0" fontId="1" fillId="0" borderId="3" xfId="0" applyFont="1" applyBorder="1"/>
    <xf numFmtId="164" fontId="29" fillId="0" borderId="55" xfId="3" applyNumberFormat="1" applyBorder="1"/>
    <xf numFmtId="164" fontId="29" fillId="0" borderId="56" xfId="3" applyNumberFormat="1" applyBorder="1"/>
    <xf numFmtId="164" fontId="25" fillId="0" borderId="57" xfId="0" applyNumberFormat="1" applyFont="1" applyBorder="1"/>
    <xf numFmtId="164" fontId="29" fillId="0" borderId="57" xfId="3" applyNumberFormat="1" applyBorder="1"/>
    <xf numFmtId="0" fontId="1" fillId="0" borderId="59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/>
    <xf numFmtId="164" fontId="25" fillId="0" borderId="8" xfId="0" applyNumberFormat="1" applyFont="1" applyBorder="1" applyAlignment="1">
      <alignment horizontal="right"/>
    </xf>
    <xf numFmtId="164" fontId="25" fillId="0" borderId="8" xfId="0" applyNumberFormat="1" applyFont="1" applyBorder="1"/>
    <xf numFmtId="164" fontId="25" fillId="0" borderId="61" xfId="0" applyNumberFormat="1" applyFont="1" applyBorder="1"/>
    <xf numFmtId="164" fontId="29" fillId="0" borderId="62" xfId="3" applyNumberFormat="1" applyBorder="1"/>
    <xf numFmtId="164" fontId="29" fillId="0" borderId="0" xfId="3" applyNumberFormat="1" applyBorder="1"/>
    <xf numFmtId="164" fontId="25" fillId="0" borderId="56" xfId="0" applyNumberFormat="1" applyFont="1" applyBorder="1"/>
    <xf numFmtId="39" fontId="26" fillId="0" borderId="63" xfId="0" applyNumberFormat="1" applyFont="1" applyBorder="1"/>
    <xf numFmtId="164" fontId="25" fillId="0" borderId="55" xfId="0" applyNumberFormat="1" applyFont="1" applyBorder="1"/>
    <xf numFmtId="39" fontId="26" fillId="0" borderId="64" xfId="0" applyNumberFormat="1" applyFont="1" applyBorder="1"/>
    <xf numFmtId="164" fontId="25" fillId="0" borderId="58" xfId="0" applyNumberFormat="1" applyFont="1" applyBorder="1"/>
    <xf numFmtId="39" fontId="26" fillId="0" borderId="65" xfId="0" applyNumberFormat="1" applyFont="1" applyBorder="1"/>
    <xf numFmtId="164" fontId="25" fillId="0" borderId="62" xfId="0" applyNumberFormat="1" applyFont="1" applyBorder="1"/>
  </cellXfs>
  <cellStyles count="8">
    <cellStyle name="Currency" xfId="1" builtinId="4"/>
    <cellStyle name="Normal" xfId="0" builtinId="0"/>
    <cellStyle name="Normal 16" xfId="2" xr:uid="{00000000-0005-0000-0000-000002000000}"/>
    <cellStyle name="Normal 5 2" xfId="3" xr:uid="{00000000-0005-0000-0000-000003000000}"/>
    <cellStyle name="Normal_04RX rates" xfId="4" xr:uid="{00000000-0005-0000-0000-000004000000}"/>
    <cellStyle name="Normal_2004 Dental rate chart" xfId="5" xr:uid="{00000000-0005-0000-0000-000005000000}"/>
    <cellStyle name="Normal_FY 2008 Life Insurance Rates   ADD Rates Charts" xfId="6" xr:uid="{00000000-0005-0000-0000-000006000000}"/>
    <cellStyle name="Percen - Style3" xfId="7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T74"/>
  <sheetViews>
    <sheetView tabSelected="1" defaultGridColor="0" topLeftCell="A40" colorId="22" zoomScaleNormal="100" workbookViewId="0">
      <selection activeCell="P15" sqref="P15"/>
    </sheetView>
  </sheetViews>
  <sheetFormatPr defaultColWidth="9.81640625" defaultRowHeight="15"/>
  <cols>
    <col min="1" max="1" width="37.81640625" style="8" customWidth="1"/>
    <col min="2" max="3" width="5.81640625" style="8" customWidth="1"/>
    <col min="4" max="5" width="10" style="8" customWidth="1"/>
    <col min="6" max="6" width="7.81640625" style="8" customWidth="1"/>
    <col min="7" max="7" width="1.81640625" style="8" customWidth="1"/>
    <col min="8" max="9" width="8.453125" style="8" bestFit="1" customWidth="1"/>
    <col min="10" max="10" width="9.6328125" style="8" bestFit="1" customWidth="1"/>
    <col min="11" max="12" width="9.81640625" style="8" hidden="1" customWidth="1"/>
    <col min="13" max="13" width="3.1796875" style="8" customWidth="1"/>
    <col min="14" max="16384" width="9.81640625" style="8"/>
  </cols>
  <sheetData>
    <row r="1" spans="1:20" ht="21">
      <c r="A1" s="9" t="s">
        <v>134</v>
      </c>
    </row>
    <row r="2" spans="1:20" ht="17.399999999999999">
      <c r="A2" s="161" t="s">
        <v>140</v>
      </c>
    </row>
    <row r="3" spans="1:20" ht="17.399999999999999">
      <c r="A3" s="161" t="s">
        <v>135</v>
      </c>
    </row>
    <row r="4" spans="1:20" ht="17.399999999999999">
      <c r="A4" s="161" t="s">
        <v>136</v>
      </c>
    </row>
    <row r="6" spans="1:20" ht="15.6">
      <c r="A6" s="92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20" ht="15.6">
      <c r="A7" s="67"/>
      <c r="B7" s="67"/>
      <c r="C7" s="67"/>
      <c r="D7" s="184" t="s">
        <v>137</v>
      </c>
      <c r="E7" s="185"/>
      <c r="F7" s="185"/>
      <c r="G7" s="185"/>
      <c r="H7" s="185"/>
      <c r="I7" s="185"/>
      <c r="J7" s="186"/>
      <c r="K7" s="67"/>
      <c r="L7" s="67"/>
    </row>
    <row r="8" spans="1:20" ht="19.5" customHeight="1">
      <c r="A8" s="57" t="s">
        <v>0</v>
      </c>
      <c r="B8" s="149"/>
      <c r="C8" s="150"/>
      <c r="D8" s="151"/>
      <c r="E8" s="11" t="s">
        <v>1</v>
      </c>
      <c r="F8" s="12"/>
      <c r="G8" s="13"/>
      <c r="H8" s="14"/>
      <c r="I8" s="11" t="s">
        <v>2</v>
      </c>
      <c r="J8" s="152"/>
      <c r="K8" s="67"/>
      <c r="L8" s="67"/>
      <c r="N8" s="67"/>
      <c r="O8" s="13"/>
      <c r="P8" s="13"/>
      <c r="Q8" s="13"/>
      <c r="R8" s="13"/>
      <c r="S8" s="13"/>
      <c r="T8" s="67"/>
    </row>
    <row r="9" spans="1:20" ht="19.5" customHeight="1" thickBot="1">
      <c r="A9" s="15" t="s">
        <v>3</v>
      </c>
      <c r="B9" s="153"/>
      <c r="C9" s="153"/>
      <c r="D9" s="141" t="s">
        <v>4</v>
      </c>
      <c r="E9" s="142" t="s">
        <v>5</v>
      </c>
      <c r="F9" s="142" t="s">
        <v>6</v>
      </c>
      <c r="G9" s="16"/>
      <c r="H9" s="142" t="s">
        <v>7</v>
      </c>
      <c r="I9" s="142" t="s">
        <v>5</v>
      </c>
      <c r="J9" s="142" t="s">
        <v>6</v>
      </c>
      <c r="K9" s="67"/>
      <c r="L9" s="67"/>
      <c r="N9" s="155"/>
      <c r="O9" s="155"/>
      <c r="P9" s="155"/>
      <c r="Q9" s="13"/>
      <c r="R9" s="155"/>
      <c r="S9" s="155"/>
      <c r="T9" s="155"/>
    </row>
    <row r="10" spans="1:20" s="81" customFormat="1" ht="19.5" customHeight="1" thickBot="1">
      <c r="A10" s="74" t="s">
        <v>8</v>
      </c>
      <c r="B10" s="75">
        <v>1</v>
      </c>
      <c r="C10" s="212" t="s">
        <v>9</v>
      </c>
      <c r="D10" s="213">
        <v>61.69</v>
      </c>
      <c r="E10" s="214">
        <v>246.78</v>
      </c>
      <c r="F10" s="225">
        <f t="shared" ref="F10:F20" si="0">D10+E10</f>
        <v>308.47000000000003</v>
      </c>
      <c r="G10" s="226"/>
      <c r="H10" s="135">
        <f>$D10*2</f>
        <v>123.38</v>
      </c>
      <c r="I10" s="135">
        <f>$E10*2</f>
        <v>493.56</v>
      </c>
      <c r="J10" s="143">
        <f>+H10+I10</f>
        <v>616.94000000000005</v>
      </c>
      <c r="K10" s="79"/>
      <c r="L10" s="80"/>
      <c r="N10" s="156"/>
      <c r="O10" s="156"/>
      <c r="P10" s="157"/>
      <c r="Q10" s="97"/>
      <c r="R10" s="156"/>
      <c r="S10" s="156"/>
      <c r="T10" s="158"/>
    </row>
    <row r="11" spans="1:20" s="81" customFormat="1" ht="19.5" customHeight="1" thickBot="1">
      <c r="A11" s="74" t="s">
        <v>10</v>
      </c>
      <c r="B11" s="75">
        <v>2</v>
      </c>
      <c r="C11" s="212" t="s">
        <v>11</v>
      </c>
      <c r="D11" s="214">
        <v>111.04</v>
      </c>
      <c r="E11" s="213">
        <v>444.18</v>
      </c>
      <c r="F11" s="227">
        <f t="shared" si="0"/>
        <v>555.22</v>
      </c>
      <c r="G11" s="97"/>
      <c r="H11" s="135">
        <f t="shared" ref="H11:H20" si="1">$D11*2</f>
        <v>222.08</v>
      </c>
      <c r="I11" s="135">
        <f t="shared" ref="I11:I20" si="2">$E11*2</f>
        <v>888.36</v>
      </c>
      <c r="J11" s="143">
        <f t="shared" ref="J11:J20" si="3">+H11+I11</f>
        <v>1110.44</v>
      </c>
      <c r="K11" s="79"/>
      <c r="L11" s="80"/>
      <c r="N11" s="156"/>
      <c r="O11" s="156"/>
      <c r="P11" s="157"/>
      <c r="Q11" s="97"/>
      <c r="R11" s="156"/>
      <c r="S11" s="156"/>
      <c r="T11" s="158"/>
    </row>
    <row r="12" spans="1:20" s="81" customFormat="1" ht="19.5" customHeight="1" thickBot="1">
      <c r="A12" s="74" t="s">
        <v>12</v>
      </c>
      <c r="B12" s="75">
        <v>3</v>
      </c>
      <c r="C12" s="219" t="s">
        <v>13</v>
      </c>
      <c r="D12" s="224">
        <v>111.04</v>
      </c>
      <c r="E12" s="213">
        <v>444.18</v>
      </c>
      <c r="F12" s="225">
        <f t="shared" si="0"/>
        <v>555.22</v>
      </c>
      <c r="G12" s="228"/>
      <c r="H12" s="135">
        <f t="shared" si="1"/>
        <v>222.08</v>
      </c>
      <c r="I12" s="135">
        <f t="shared" si="2"/>
        <v>888.36</v>
      </c>
      <c r="J12" s="143">
        <f t="shared" si="3"/>
        <v>1110.44</v>
      </c>
      <c r="K12" s="79"/>
      <c r="L12" s="80"/>
      <c r="N12" s="156"/>
      <c r="O12" s="156"/>
      <c r="P12" s="157"/>
      <c r="Q12" s="97"/>
      <c r="R12" s="156"/>
      <c r="S12" s="156"/>
      <c r="T12" s="158"/>
    </row>
    <row r="13" spans="1:20" s="81" customFormat="1" ht="19.5" customHeight="1" thickBot="1">
      <c r="A13" s="74" t="s">
        <v>14</v>
      </c>
      <c r="B13" s="75">
        <v>4</v>
      </c>
      <c r="C13" s="219" t="s">
        <v>15</v>
      </c>
      <c r="D13" s="223">
        <v>154.23000000000002</v>
      </c>
      <c r="E13" s="213">
        <v>616.94000000000005</v>
      </c>
      <c r="F13" s="229">
        <f t="shared" si="0"/>
        <v>771.17000000000007</v>
      </c>
      <c r="G13" s="230"/>
      <c r="H13" s="135">
        <f t="shared" si="1"/>
        <v>308.46000000000004</v>
      </c>
      <c r="I13" s="135">
        <f t="shared" si="2"/>
        <v>1233.8800000000001</v>
      </c>
      <c r="J13" s="143">
        <f t="shared" si="3"/>
        <v>1542.3400000000001</v>
      </c>
      <c r="K13" s="79"/>
      <c r="L13" s="81" t="s">
        <v>16</v>
      </c>
      <c r="N13" s="156"/>
      <c r="O13" s="156"/>
      <c r="P13" s="157"/>
      <c r="Q13" s="97"/>
      <c r="R13" s="156"/>
      <c r="S13" s="156"/>
      <c r="T13" s="158"/>
    </row>
    <row r="14" spans="1:20" s="81" customFormat="1" ht="19.5" customHeight="1" thickBot="1">
      <c r="A14" s="74" t="s">
        <v>17</v>
      </c>
      <c r="B14" s="75">
        <v>5</v>
      </c>
      <c r="C14" s="219" t="s">
        <v>18</v>
      </c>
      <c r="D14" s="224">
        <v>30.85</v>
      </c>
      <c r="E14" s="213">
        <v>123.41</v>
      </c>
      <c r="F14" s="225">
        <f t="shared" si="0"/>
        <v>154.26</v>
      </c>
      <c r="G14" s="226"/>
      <c r="H14" s="135">
        <f t="shared" si="1"/>
        <v>61.7</v>
      </c>
      <c r="I14" s="135">
        <f t="shared" si="2"/>
        <v>246.82</v>
      </c>
      <c r="J14" s="143">
        <f t="shared" si="3"/>
        <v>308.52</v>
      </c>
      <c r="K14" s="79"/>
      <c r="L14" s="81">
        <v>284.32</v>
      </c>
    </row>
    <row r="15" spans="1:20" s="81" customFormat="1" ht="19.5" customHeight="1" thickBot="1">
      <c r="A15" s="74" t="s">
        <v>19</v>
      </c>
      <c r="B15" s="75">
        <v>6</v>
      </c>
      <c r="C15" s="212" t="s">
        <v>20</v>
      </c>
      <c r="D15" s="213">
        <v>92.53</v>
      </c>
      <c r="E15" s="213">
        <v>370.12</v>
      </c>
      <c r="F15" s="231">
        <f t="shared" si="0"/>
        <v>462.65</v>
      </c>
      <c r="G15" s="226"/>
      <c r="H15" s="135">
        <f t="shared" si="1"/>
        <v>185.06</v>
      </c>
      <c r="I15" s="135">
        <f t="shared" si="2"/>
        <v>740.24</v>
      </c>
      <c r="J15" s="143">
        <f t="shared" si="3"/>
        <v>925.3</v>
      </c>
      <c r="K15" s="79"/>
      <c r="L15" s="81">
        <v>824.28</v>
      </c>
    </row>
    <row r="16" spans="1:20" s="81" customFormat="1" ht="19.5" customHeight="1" thickBot="1">
      <c r="A16" s="74" t="s">
        <v>21</v>
      </c>
      <c r="B16" s="75">
        <v>7</v>
      </c>
      <c r="C16" s="219" t="s">
        <v>22</v>
      </c>
      <c r="D16" s="213">
        <v>61.69</v>
      </c>
      <c r="E16" s="213">
        <v>246.78</v>
      </c>
      <c r="F16" s="227">
        <f t="shared" si="0"/>
        <v>308.47000000000003</v>
      </c>
      <c r="G16" s="97"/>
      <c r="H16" s="135">
        <f t="shared" si="1"/>
        <v>123.38</v>
      </c>
      <c r="I16" s="135">
        <f t="shared" si="2"/>
        <v>493.56</v>
      </c>
      <c r="J16" s="143">
        <f t="shared" si="3"/>
        <v>616.94000000000005</v>
      </c>
      <c r="K16" s="79"/>
      <c r="L16" s="81">
        <v>554.32000000000005</v>
      </c>
    </row>
    <row r="17" spans="1:20" s="81" customFormat="1" ht="19.5" customHeight="1" thickBot="1">
      <c r="A17" s="74" t="s">
        <v>23</v>
      </c>
      <c r="B17" s="75">
        <v>8</v>
      </c>
      <c r="C17" s="212" t="s">
        <v>24</v>
      </c>
      <c r="D17" s="213">
        <v>141.88</v>
      </c>
      <c r="E17" s="213">
        <v>567.52</v>
      </c>
      <c r="F17" s="229">
        <f t="shared" si="0"/>
        <v>709.4</v>
      </c>
      <c r="G17" s="226"/>
      <c r="H17" s="135">
        <f t="shared" si="1"/>
        <v>283.76</v>
      </c>
      <c r="I17" s="135">
        <f t="shared" si="2"/>
        <v>1135.04</v>
      </c>
      <c r="J17" s="143">
        <f t="shared" si="3"/>
        <v>1418.8</v>
      </c>
      <c r="K17" s="79"/>
      <c r="L17" s="82">
        <v>1256.3599999999999</v>
      </c>
    </row>
    <row r="18" spans="1:20" s="81" customFormat="1" ht="19.5" customHeight="1" thickBot="1">
      <c r="A18" s="74" t="s">
        <v>25</v>
      </c>
      <c r="B18" s="75">
        <v>9</v>
      </c>
      <c r="C18" s="212" t="s">
        <v>26</v>
      </c>
      <c r="D18" s="213">
        <v>123.38</v>
      </c>
      <c r="E18" s="213">
        <v>493.54</v>
      </c>
      <c r="F18" s="229">
        <f t="shared" si="0"/>
        <v>616.92000000000007</v>
      </c>
      <c r="G18" s="226"/>
      <c r="H18" s="135">
        <f t="shared" si="1"/>
        <v>246.76</v>
      </c>
      <c r="I18" s="135">
        <f t="shared" si="2"/>
        <v>987.08</v>
      </c>
      <c r="J18" s="143">
        <f t="shared" si="3"/>
        <v>1233.8400000000001</v>
      </c>
      <c r="K18" s="79"/>
      <c r="L18" s="82">
        <v>1094.3900000000001</v>
      </c>
    </row>
    <row r="19" spans="1:20" s="81" customFormat="1" ht="19.5" customHeight="1" thickBot="1">
      <c r="A19" s="74" t="s">
        <v>27</v>
      </c>
      <c r="B19" s="75">
        <v>10</v>
      </c>
      <c r="C19" s="212" t="s">
        <v>28</v>
      </c>
      <c r="D19" s="213">
        <v>92.53</v>
      </c>
      <c r="E19" s="213">
        <v>370.12</v>
      </c>
      <c r="F19" s="231">
        <f t="shared" si="0"/>
        <v>462.65</v>
      </c>
      <c r="G19" s="226"/>
      <c r="H19" s="135">
        <f t="shared" si="1"/>
        <v>185.06</v>
      </c>
      <c r="I19" s="135">
        <f t="shared" si="2"/>
        <v>740.24</v>
      </c>
      <c r="J19" s="143">
        <f t="shared" si="3"/>
        <v>925.3</v>
      </c>
      <c r="K19" s="79"/>
      <c r="L19" s="81">
        <v>824.29</v>
      </c>
    </row>
    <row r="20" spans="1:20" s="81" customFormat="1" ht="33.75" customHeight="1" thickBot="1">
      <c r="A20" s="83" t="s">
        <v>29</v>
      </c>
      <c r="B20" s="84">
        <v>11</v>
      </c>
      <c r="C20" s="217" t="s">
        <v>30</v>
      </c>
      <c r="D20" s="213">
        <v>154.23000000000002</v>
      </c>
      <c r="E20" s="213">
        <v>616.94000000000005</v>
      </c>
      <c r="F20" s="222">
        <f t="shared" si="0"/>
        <v>771.17000000000007</v>
      </c>
      <c r="G20" s="125"/>
      <c r="H20" s="135">
        <f t="shared" si="1"/>
        <v>308.46000000000004</v>
      </c>
      <c r="I20" s="135">
        <f t="shared" si="2"/>
        <v>1233.8800000000001</v>
      </c>
      <c r="J20" s="143">
        <f t="shared" si="3"/>
        <v>1542.3400000000001</v>
      </c>
      <c r="K20" s="79"/>
      <c r="L20" s="82">
        <v>1364.49</v>
      </c>
    </row>
    <row r="21" spans="1:20" s="81" customFormat="1" ht="33.75" customHeight="1">
      <c r="A21" s="162"/>
      <c r="B21" s="163"/>
      <c r="C21" s="218"/>
      <c r="D21" s="216"/>
      <c r="E21" s="156"/>
      <c r="F21" s="215"/>
      <c r="G21" s="125"/>
      <c r="H21" s="156"/>
      <c r="I21" s="156"/>
      <c r="J21" s="164"/>
      <c r="K21" s="79"/>
      <c r="L21" s="82"/>
    </row>
    <row r="22" spans="1:20" ht="15.6">
      <c r="A22" s="67"/>
      <c r="B22" s="67"/>
      <c r="C22" s="67"/>
      <c r="D22" s="184" t="s">
        <v>137</v>
      </c>
      <c r="E22" s="185"/>
      <c r="F22" s="185"/>
      <c r="G22" s="185"/>
      <c r="H22" s="185"/>
      <c r="I22" s="185"/>
      <c r="J22" s="186"/>
      <c r="K22" s="67"/>
    </row>
    <row r="23" spans="1:20" customFormat="1" ht="19.5" customHeight="1">
      <c r="A23" s="1" t="s">
        <v>31</v>
      </c>
      <c r="B23" s="2"/>
      <c r="C23" s="2"/>
      <c r="D23" s="68"/>
      <c r="E23" s="61" t="s">
        <v>1</v>
      </c>
      <c r="F23" s="69"/>
      <c r="G23" s="6"/>
      <c r="H23" s="68"/>
      <c r="I23" s="61" t="s">
        <v>2</v>
      </c>
      <c r="J23" s="69"/>
      <c r="N23" s="159"/>
      <c r="O23" s="159"/>
      <c r="P23" s="159"/>
      <c r="Q23" s="6"/>
      <c r="R23" s="159"/>
      <c r="S23" s="159"/>
      <c r="T23" s="159"/>
    </row>
    <row r="24" spans="1:20" customFormat="1" ht="19.5" customHeight="1" thickBot="1">
      <c r="A24" s="5" t="s">
        <v>3</v>
      </c>
      <c r="B24" s="4"/>
      <c r="C24" s="4"/>
      <c r="D24" s="128" t="s">
        <v>4</v>
      </c>
      <c r="E24" s="129" t="s">
        <v>5</v>
      </c>
      <c r="F24" s="129" t="s">
        <v>6</v>
      </c>
      <c r="G24" s="7"/>
      <c r="H24" s="129" t="s">
        <v>7</v>
      </c>
      <c r="I24" s="129" t="s">
        <v>5</v>
      </c>
      <c r="J24" s="129" t="s">
        <v>6</v>
      </c>
      <c r="N24" s="160"/>
      <c r="O24" s="160"/>
      <c r="P24" s="160"/>
      <c r="Q24" s="6"/>
      <c r="R24" s="160"/>
      <c r="S24" s="160"/>
      <c r="T24" s="160"/>
    </row>
    <row r="25" spans="1:20" s="88" customFormat="1" ht="19.5" customHeight="1" thickBot="1">
      <c r="A25" s="86" t="s">
        <v>8</v>
      </c>
      <c r="B25" s="87">
        <v>1</v>
      </c>
      <c r="C25" s="126" t="s">
        <v>32</v>
      </c>
      <c r="D25" s="213">
        <v>60.68</v>
      </c>
      <c r="E25" s="213">
        <v>242.75</v>
      </c>
      <c r="F25" s="177">
        <f t="shared" ref="F25:F35" si="4">D25+E25</f>
        <v>303.43</v>
      </c>
      <c r="G25" s="78"/>
      <c r="H25" s="135">
        <f t="shared" ref="H25:H35" si="5">$D25*2</f>
        <v>121.36</v>
      </c>
      <c r="I25" s="135">
        <f t="shared" ref="I25:I35" si="6">$E25*2</f>
        <v>485.5</v>
      </c>
      <c r="J25" s="138">
        <f t="shared" ref="J25:J35" si="7">H25+I25</f>
        <v>606.86</v>
      </c>
      <c r="K25" s="79"/>
      <c r="N25" s="156"/>
      <c r="O25" s="156"/>
      <c r="P25" s="157"/>
      <c r="Q25" s="97"/>
      <c r="R25" s="156"/>
      <c r="S25" s="156"/>
      <c r="T25" s="157"/>
    </row>
    <row r="26" spans="1:20" s="88" customFormat="1" ht="19.5" customHeight="1" thickBot="1">
      <c r="A26" s="86" t="s">
        <v>10</v>
      </c>
      <c r="B26" s="87">
        <v>2</v>
      </c>
      <c r="C26" s="126" t="s">
        <v>33</v>
      </c>
      <c r="D26" s="213">
        <v>109.24</v>
      </c>
      <c r="E26" s="213">
        <v>436.95</v>
      </c>
      <c r="F26" s="177">
        <f t="shared" si="4"/>
        <v>546.18999999999994</v>
      </c>
      <c r="G26" s="78"/>
      <c r="H26" s="135">
        <f t="shared" si="5"/>
        <v>218.48</v>
      </c>
      <c r="I26" s="135">
        <f t="shared" si="6"/>
        <v>873.9</v>
      </c>
      <c r="J26" s="138">
        <f t="shared" si="7"/>
        <v>1092.3799999999999</v>
      </c>
      <c r="K26" s="79"/>
      <c r="N26" s="156"/>
      <c r="O26" s="156"/>
      <c r="P26" s="157"/>
      <c r="Q26" s="97"/>
      <c r="R26" s="156"/>
      <c r="S26" s="156"/>
      <c r="T26" s="157"/>
    </row>
    <row r="27" spans="1:20" s="88" customFormat="1" ht="19.5" customHeight="1" thickBot="1">
      <c r="A27" s="86" t="s">
        <v>12</v>
      </c>
      <c r="B27" s="87">
        <v>3</v>
      </c>
      <c r="C27" s="126" t="s">
        <v>34</v>
      </c>
      <c r="D27" s="213">
        <v>109.24</v>
      </c>
      <c r="E27" s="213">
        <v>436.95</v>
      </c>
      <c r="F27" s="177">
        <f t="shared" si="4"/>
        <v>546.18999999999994</v>
      </c>
      <c r="G27" s="78"/>
      <c r="H27" s="135">
        <f t="shared" si="5"/>
        <v>218.48</v>
      </c>
      <c r="I27" s="135">
        <f t="shared" si="6"/>
        <v>873.9</v>
      </c>
      <c r="J27" s="138">
        <f t="shared" si="7"/>
        <v>1092.3799999999999</v>
      </c>
      <c r="K27" s="79"/>
      <c r="N27" s="156"/>
      <c r="O27" s="156"/>
      <c r="P27" s="157"/>
      <c r="Q27" s="97"/>
      <c r="R27" s="156"/>
      <c r="S27" s="156"/>
      <c r="T27" s="157"/>
    </row>
    <row r="28" spans="1:20" s="88" customFormat="1" ht="19.5" customHeight="1" thickBot="1">
      <c r="A28" s="86" t="s">
        <v>14</v>
      </c>
      <c r="B28" s="87">
        <v>4</v>
      </c>
      <c r="C28" s="126" t="s">
        <v>35</v>
      </c>
      <c r="D28" s="213">
        <v>151.72</v>
      </c>
      <c r="E28" s="213">
        <v>606.91</v>
      </c>
      <c r="F28" s="177">
        <f t="shared" si="4"/>
        <v>758.63</v>
      </c>
      <c r="G28" s="78"/>
      <c r="H28" s="135">
        <f t="shared" si="5"/>
        <v>303.44</v>
      </c>
      <c r="I28" s="135">
        <f t="shared" si="6"/>
        <v>1213.82</v>
      </c>
      <c r="J28" s="138">
        <f t="shared" si="7"/>
        <v>1517.26</v>
      </c>
      <c r="K28" s="79"/>
      <c r="N28" s="156"/>
      <c r="O28" s="156"/>
      <c r="P28" s="157"/>
      <c r="Q28" s="97"/>
      <c r="R28" s="156"/>
      <c r="S28" s="156"/>
      <c r="T28" s="157"/>
    </row>
    <row r="29" spans="1:20" s="88" customFormat="1" ht="19.5" customHeight="1" thickBot="1">
      <c r="A29" s="86" t="s">
        <v>17</v>
      </c>
      <c r="B29" s="87">
        <v>5</v>
      </c>
      <c r="C29" s="126" t="s">
        <v>36</v>
      </c>
      <c r="D29" s="213">
        <v>30.34</v>
      </c>
      <c r="E29" s="213">
        <v>121.38</v>
      </c>
      <c r="F29" s="177">
        <f>D29+E29</f>
        <v>151.72</v>
      </c>
      <c r="G29" s="78"/>
      <c r="H29" s="135">
        <f t="shared" si="5"/>
        <v>60.68</v>
      </c>
      <c r="I29" s="135">
        <f t="shared" si="6"/>
        <v>242.76</v>
      </c>
      <c r="J29" s="138">
        <f t="shared" si="7"/>
        <v>303.44</v>
      </c>
      <c r="K29" s="79"/>
    </row>
    <row r="30" spans="1:20" s="88" customFormat="1" ht="19.5" customHeight="1" thickBot="1">
      <c r="A30" s="86" t="s">
        <v>19</v>
      </c>
      <c r="B30" s="87">
        <v>6</v>
      </c>
      <c r="C30" s="126" t="s">
        <v>37</v>
      </c>
      <c r="D30" s="213">
        <v>91.03</v>
      </c>
      <c r="E30" s="213">
        <v>364.11</v>
      </c>
      <c r="F30" s="177">
        <f t="shared" si="4"/>
        <v>455.14</v>
      </c>
      <c r="G30" s="78"/>
      <c r="H30" s="135">
        <f t="shared" si="5"/>
        <v>182.06</v>
      </c>
      <c r="I30" s="135">
        <f t="shared" si="6"/>
        <v>728.22</v>
      </c>
      <c r="J30" s="138">
        <f t="shared" si="7"/>
        <v>910.28</v>
      </c>
      <c r="K30" s="79"/>
    </row>
    <row r="31" spans="1:20" s="88" customFormat="1" ht="19.5" customHeight="1" thickBot="1">
      <c r="A31" s="86" t="s">
        <v>21</v>
      </c>
      <c r="B31" s="87">
        <v>7</v>
      </c>
      <c r="C31" s="126" t="s">
        <v>38</v>
      </c>
      <c r="D31" s="213">
        <v>60.68</v>
      </c>
      <c r="E31" s="213">
        <v>242.75</v>
      </c>
      <c r="F31" s="177">
        <f t="shared" si="4"/>
        <v>303.43</v>
      </c>
      <c r="G31" s="78"/>
      <c r="H31" s="135">
        <f t="shared" si="5"/>
        <v>121.36</v>
      </c>
      <c r="I31" s="135">
        <f t="shared" si="6"/>
        <v>485.5</v>
      </c>
      <c r="J31" s="138">
        <f t="shared" si="7"/>
        <v>606.86</v>
      </c>
      <c r="K31" s="79"/>
    </row>
    <row r="32" spans="1:20" s="88" customFormat="1" ht="19.5" customHeight="1" thickBot="1">
      <c r="A32" s="86" t="s">
        <v>23</v>
      </c>
      <c r="B32" s="87">
        <v>8</v>
      </c>
      <c r="C32" s="126" t="s">
        <v>39</v>
      </c>
      <c r="D32" s="213">
        <v>139.58000000000001</v>
      </c>
      <c r="E32" s="213">
        <v>558.30999999999995</v>
      </c>
      <c r="F32" s="177">
        <f t="shared" si="4"/>
        <v>697.89</v>
      </c>
      <c r="G32" s="78"/>
      <c r="H32" s="135">
        <f t="shared" si="5"/>
        <v>279.16000000000003</v>
      </c>
      <c r="I32" s="135">
        <f t="shared" si="6"/>
        <v>1116.6199999999999</v>
      </c>
      <c r="J32" s="138">
        <f t="shared" si="7"/>
        <v>1395.78</v>
      </c>
      <c r="K32" s="79"/>
    </row>
    <row r="33" spans="1:20" s="88" customFormat="1" ht="19.5" customHeight="1" thickBot="1">
      <c r="A33" s="86" t="s">
        <v>25</v>
      </c>
      <c r="B33" s="87">
        <v>9</v>
      </c>
      <c r="C33" s="126" t="s">
        <v>40</v>
      </c>
      <c r="D33" s="213">
        <v>121.37</v>
      </c>
      <c r="E33" s="213">
        <v>485.49</v>
      </c>
      <c r="F33" s="177">
        <f t="shared" si="4"/>
        <v>606.86</v>
      </c>
      <c r="G33" s="78"/>
      <c r="H33" s="135">
        <f t="shared" si="5"/>
        <v>242.74</v>
      </c>
      <c r="I33" s="135">
        <f t="shared" si="6"/>
        <v>970.98</v>
      </c>
      <c r="J33" s="138">
        <f t="shared" si="7"/>
        <v>1213.72</v>
      </c>
      <c r="K33" s="79"/>
    </row>
    <row r="34" spans="1:20" s="88" customFormat="1" ht="19.5" customHeight="1" thickBot="1">
      <c r="A34" s="86" t="s">
        <v>27</v>
      </c>
      <c r="B34" s="87">
        <v>10</v>
      </c>
      <c r="C34" s="126" t="s">
        <v>41</v>
      </c>
      <c r="D34" s="213">
        <v>91.03</v>
      </c>
      <c r="E34" s="213">
        <v>364.11</v>
      </c>
      <c r="F34" s="177">
        <f t="shared" si="4"/>
        <v>455.14</v>
      </c>
      <c r="G34" s="78"/>
      <c r="H34" s="135">
        <f t="shared" si="5"/>
        <v>182.06</v>
      </c>
      <c r="I34" s="135">
        <f t="shared" si="6"/>
        <v>728.22</v>
      </c>
      <c r="J34" s="138">
        <f t="shared" si="7"/>
        <v>910.28</v>
      </c>
      <c r="K34" s="79"/>
    </row>
    <row r="35" spans="1:20" s="88" customFormat="1" ht="35.25" customHeight="1" thickBot="1">
      <c r="A35" s="89" t="s">
        <v>29</v>
      </c>
      <c r="B35" s="90">
        <v>11</v>
      </c>
      <c r="C35" s="127" t="s">
        <v>42</v>
      </c>
      <c r="D35" s="213">
        <v>151.72</v>
      </c>
      <c r="E35" s="213">
        <v>606.91</v>
      </c>
      <c r="F35" s="220">
        <f t="shared" si="4"/>
        <v>758.63</v>
      </c>
      <c r="G35" s="85"/>
      <c r="H35" s="135">
        <f t="shared" si="5"/>
        <v>303.44</v>
      </c>
      <c r="I35" s="135">
        <f t="shared" si="6"/>
        <v>1213.82</v>
      </c>
      <c r="J35" s="139">
        <f t="shared" si="7"/>
        <v>1517.26</v>
      </c>
      <c r="K35" s="79"/>
    </row>
    <row r="36" spans="1:20" customFormat="1" ht="35.25" customHeight="1">
      <c r="A36" s="58"/>
      <c r="B36" s="59"/>
      <c r="C36" s="59"/>
      <c r="D36" s="140"/>
      <c r="E36" s="140"/>
      <c r="F36" s="71"/>
      <c r="G36" s="60"/>
      <c r="H36" s="140"/>
      <c r="I36" s="140"/>
      <c r="J36" s="140"/>
      <c r="K36" s="154"/>
    </row>
    <row r="37" spans="1:20" customFormat="1" ht="15" customHeight="1">
      <c r="A37" s="58"/>
      <c r="B37" s="59"/>
      <c r="C37" s="59"/>
      <c r="D37" s="184" t="s">
        <v>137</v>
      </c>
      <c r="E37" s="185"/>
      <c r="F37" s="185"/>
      <c r="G37" s="185"/>
      <c r="H37" s="185"/>
      <c r="I37" s="185"/>
      <c r="J37" s="186"/>
      <c r="K37" s="154"/>
    </row>
    <row r="38" spans="1:20" customFormat="1" ht="19.5" customHeight="1">
      <c r="A38" s="10" t="s">
        <v>43</v>
      </c>
      <c r="B38" s="2"/>
      <c r="C38" s="2"/>
      <c r="D38" s="68"/>
      <c r="E38" s="61" t="s">
        <v>1</v>
      </c>
      <c r="F38" s="69"/>
      <c r="G38" s="6"/>
      <c r="H38" s="68"/>
      <c r="I38" s="61" t="s">
        <v>2</v>
      </c>
      <c r="J38" s="69"/>
      <c r="N38" s="159"/>
      <c r="O38" s="159"/>
      <c r="P38" s="159"/>
      <c r="Q38" s="6"/>
      <c r="R38" s="159"/>
      <c r="S38" s="159"/>
      <c r="T38" s="159"/>
    </row>
    <row r="39" spans="1:20" customFormat="1" ht="19.5" customHeight="1" thickBot="1">
      <c r="A39" s="3"/>
      <c r="B39" s="4"/>
      <c r="C39" s="4"/>
      <c r="D39" s="128" t="s">
        <v>4</v>
      </c>
      <c r="E39" s="129" t="s">
        <v>5</v>
      </c>
      <c r="F39" s="129" t="s">
        <v>6</v>
      </c>
      <c r="G39" s="7"/>
      <c r="H39" s="129" t="s">
        <v>7</v>
      </c>
      <c r="I39" s="129" t="s">
        <v>5</v>
      </c>
      <c r="J39" s="129" t="s">
        <v>6</v>
      </c>
      <c r="N39" s="160"/>
      <c r="O39" s="160"/>
      <c r="P39" s="160"/>
      <c r="Q39" s="6"/>
      <c r="R39" s="160"/>
      <c r="S39" s="160"/>
      <c r="T39" s="160"/>
    </row>
    <row r="40" spans="1:20" s="88" customFormat="1" ht="19.5" customHeight="1" thickBot="1">
      <c r="A40" s="86" t="s">
        <v>8</v>
      </c>
      <c r="B40" s="87">
        <v>1</v>
      </c>
      <c r="C40" s="126" t="s">
        <v>44</v>
      </c>
      <c r="D40" s="213">
        <v>41.169999999999995</v>
      </c>
      <c r="E40" s="213">
        <v>233.32999999999998</v>
      </c>
      <c r="F40" s="177">
        <f t="shared" ref="F40:F50" si="8">D40+E40</f>
        <v>274.5</v>
      </c>
      <c r="G40" s="97"/>
      <c r="H40" s="135">
        <f t="shared" ref="H40:H50" si="9">$D40*2</f>
        <v>82.339999999999989</v>
      </c>
      <c r="I40" s="135">
        <f t="shared" ref="I40:I50" si="10">$E40*2</f>
        <v>466.65999999999997</v>
      </c>
      <c r="J40" s="136">
        <f t="shared" ref="J40:J50" si="11">H40+I40</f>
        <v>549</v>
      </c>
      <c r="K40" s="79"/>
      <c r="N40" s="156"/>
      <c r="O40" s="156"/>
      <c r="P40" s="157"/>
      <c r="Q40" s="97"/>
      <c r="R40" s="156"/>
      <c r="S40" s="156"/>
      <c r="T40" s="157"/>
    </row>
    <row r="41" spans="1:20" s="88" customFormat="1" ht="19.5" customHeight="1" thickBot="1">
      <c r="A41" s="86" t="s">
        <v>10</v>
      </c>
      <c r="B41" s="87">
        <v>2</v>
      </c>
      <c r="C41" s="126" t="s">
        <v>45</v>
      </c>
      <c r="D41" s="213">
        <v>86.41</v>
      </c>
      <c r="E41" s="213">
        <v>489.65</v>
      </c>
      <c r="F41" s="177">
        <f t="shared" si="8"/>
        <v>576.05999999999995</v>
      </c>
      <c r="G41" s="97"/>
      <c r="H41" s="135">
        <f t="shared" si="9"/>
        <v>172.82</v>
      </c>
      <c r="I41" s="135">
        <f t="shared" si="10"/>
        <v>979.3</v>
      </c>
      <c r="J41" s="136">
        <f t="shared" si="11"/>
        <v>1152.1199999999999</v>
      </c>
      <c r="K41" s="79"/>
      <c r="N41" s="156"/>
      <c r="O41" s="156"/>
      <c r="P41" s="157"/>
      <c r="Q41" s="97"/>
      <c r="R41" s="156"/>
      <c r="S41" s="156"/>
      <c r="T41" s="157"/>
    </row>
    <row r="42" spans="1:20" s="88" customFormat="1" ht="19.5" customHeight="1" thickBot="1">
      <c r="A42" s="86" t="s">
        <v>12</v>
      </c>
      <c r="B42" s="87">
        <v>3</v>
      </c>
      <c r="C42" s="126" t="s">
        <v>46</v>
      </c>
      <c r="D42" s="213">
        <v>86.41</v>
      </c>
      <c r="E42" s="213">
        <v>489.65</v>
      </c>
      <c r="F42" s="177">
        <f t="shared" si="8"/>
        <v>576.05999999999995</v>
      </c>
      <c r="G42" s="97"/>
      <c r="H42" s="135">
        <f t="shared" si="9"/>
        <v>172.82</v>
      </c>
      <c r="I42" s="135">
        <f t="shared" si="10"/>
        <v>979.3</v>
      </c>
      <c r="J42" s="136">
        <f t="shared" si="11"/>
        <v>1152.1199999999999</v>
      </c>
      <c r="K42" s="79"/>
      <c r="N42" s="156"/>
      <c r="O42" s="156"/>
      <c r="P42" s="157"/>
      <c r="Q42" s="97"/>
      <c r="R42" s="156"/>
      <c r="S42" s="156"/>
      <c r="T42" s="157"/>
    </row>
    <row r="43" spans="1:20" s="88" customFormat="1" ht="19.5" customHeight="1" thickBot="1">
      <c r="A43" s="86" t="s">
        <v>14</v>
      </c>
      <c r="B43" s="87">
        <v>4</v>
      </c>
      <c r="C43" s="126" t="s">
        <v>47</v>
      </c>
      <c r="D43" s="213">
        <v>107.05</v>
      </c>
      <c r="E43" s="213">
        <v>606.63</v>
      </c>
      <c r="F43" s="177">
        <f t="shared" si="8"/>
        <v>713.68</v>
      </c>
      <c r="G43" s="97"/>
      <c r="H43" s="135">
        <f t="shared" si="9"/>
        <v>214.1</v>
      </c>
      <c r="I43" s="135">
        <f t="shared" si="10"/>
        <v>1213.26</v>
      </c>
      <c r="J43" s="136">
        <f t="shared" si="11"/>
        <v>1427.36</v>
      </c>
      <c r="K43" s="79"/>
      <c r="L43" s="88" t="s">
        <v>16</v>
      </c>
      <c r="N43" s="156"/>
      <c r="O43" s="156"/>
      <c r="P43" s="157"/>
      <c r="Q43" s="97"/>
      <c r="R43" s="156"/>
      <c r="S43" s="156"/>
      <c r="T43" s="157"/>
    </row>
    <row r="44" spans="1:20" s="88" customFormat="1" ht="19.5" customHeight="1" thickBot="1">
      <c r="A44" s="86" t="s">
        <v>17</v>
      </c>
      <c r="B44" s="87">
        <v>5</v>
      </c>
      <c r="C44" s="126" t="s">
        <v>48</v>
      </c>
      <c r="D44" s="213">
        <v>20.3</v>
      </c>
      <c r="E44" s="213">
        <v>115.03</v>
      </c>
      <c r="F44" s="177">
        <f t="shared" si="8"/>
        <v>135.33000000000001</v>
      </c>
      <c r="G44" s="97"/>
      <c r="H44" s="135">
        <f t="shared" si="9"/>
        <v>40.6</v>
      </c>
      <c r="I44" s="135">
        <f t="shared" si="10"/>
        <v>230.06</v>
      </c>
      <c r="J44" s="136">
        <f t="shared" si="11"/>
        <v>270.66000000000003</v>
      </c>
      <c r="K44" s="79"/>
      <c r="L44" s="88">
        <v>240.33</v>
      </c>
    </row>
    <row r="45" spans="1:20" s="88" customFormat="1" ht="19.5" customHeight="1" thickBot="1">
      <c r="A45" s="86" t="s">
        <v>19</v>
      </c>
      <c r="B45" s="87">
        <v>6</v>
      </c>
      <c r="C45" s="126" t="s">
        <v>49</v>
      </c>
      <c r="D45" s="213">
        <v>61.14</v>
      </c>
      <c r="E45" s="213">
        <v>346.46</v>
      </c>
      <c r="F45" s="177">
        <f>D45+E45</f>
        <v>407.59999999999997</v>
      </c>
      <c r="G45" s="97"/>
      <c r="H45" s="135">
        <f t="shared" si="9"/>
        <v>122.28</v>
      </c>
      <c r="I45" s="135">
        <f t="shared" si="10"/>
        <v>692.92</v>
      </c>
      <c r="J45" s="136">
        <f t="shared" si="11"/>
        <v>815.19999999999993</v>
      </c>
      <c r="K45" s="79"/>
      <c r="L45" s="88">
        <v>692.57</v>
      </c>
    </row>
    <row r="46" spans="1:20" s="88" customFormat="1" ht="19.5" customHeight="1" thickBot="1">
      <c r="A46" s="86" t="s">
        <v>21</v>
      </c>
      <c r="B46" s="87">
        <v>7</v>
      </c>
      <c r="C46" s="126" t="s">
        <v>50</v>
      </c>
      <c r="D46" s="213">
        <v>44.6</v>
      </c>
      <c r="E46" s="213">
        <v>252.73</v>
      </c>
      <c r="F46" s="177">
        <f t="shared" si="8"/>
        <v>297.33</v>
      </c>
      <c r="G46" s="97"/>
      <c r="H46" s="135">
        <f t="shared" si="9"/>
        <v>89.2</v>
      </c>
      <c r="I46" s="135">
        <f t="shared" si="10"/>
        <v>505.46</v>
      </c>
      <c r="J46" s="136">
        <f t="shared" si="11"/>
        <v>594.66</v>
      </c>
      <c r="K46" s="79"/>
      <c r="L46" s="88">
        <v>509.42</v>
      </c>
    </row>
    <row r="47" spans="1:20" s="88" customFormat="1" ht="19.5" customHeight="1" thickBot="1">
      <c r="A47" s="86" t="s">
        <v>23</v>
      </c>
      <c r="B47" s="87">
        <v>8</v>
      </c>
      <c r="C47" s="126" t="s">
        <v>51</v>
      </c>
      <c r="D47" s="213">
        <v>101.98</v>
      </c>
      <c r="E47" s="213">
        <v>577.91999999999996</v>
      </c>
      <c r="F47" s="177">
        <f t="shared" si="8"/>
        <v>679.9</v>
      </c>
      <c r="G47" s="97"/>
      <c r="H47" s="135">
        <f t="shared" si="9"/>
        <v>203.96</v>
      </c>
      <c r="I47" s="135">
        <f t="shared" si="10"/>
        <v>1155.8399999999999</v>
      </c>
      <c r="J47" s="136">
        <f t="shared" si="11"/>
        <v>1359.8</v>
      </c>
      <c r="K47" s="79"/>
      <c r="L47" s="91">
        <v>1144.8399999999999</v>
      </c>
    </row>
    <row r="48" spans="1:20" s="88" customFormat="1" ht="19.5" customHeight="1" thickBot="1">
      <c r="A48" s="86" t="s">
        <v>25</v>
      </c>
      <c r="B48" s="87">
        <v>9</v>
      </c>
      <c r="C48" s="126" t="s">
        <v>52</v>
      </c>
      <c r="D48" s="213">
        <v>65.040000000000006</v>
      </c>
      <c r="E48" s="213">
        <v>368.61</v>
      </c>
      <c r="F48" s="177">
        <f t="shared" si="8"/>
        <v>433.65000000000003</v>
      </c>
      <c r="G48" s="97"/>
      <c r="H48" s="135">
        <f t="shared" si="9"/>
        <v>130.08000000000001</v>
      </c>
      <c r="I48" s="135">
        <f t="shared" si="10"/>
        <v>737.22</v>
      </c>
      <c r="J48" s="136">
        <f t="shared" si="11"/>
        <v>867.30000000000007</v>
      </c>
      <c r="K48" s="79"/>
      <c r="L48" s="88">
        <v>735.82</v>
      </c>
    </row>
    <row r="49" spans="1:20" s="88" customFormat="1" ht="19.5" customHeight="1" thickBot="1">
      <c r="A49" s="86" t="s">
        <v>27</v>
      </c>
      <c r="B49" s="87">
        <v>10</v>
      </c>
      <c r="C49" s="126" t="s">
        <v>53</v>
      </c>
      <c r="D49" s="213">
        <v>55.79</v>
      </c>
      <c r="E49" s="213">
        <v>316.14</v>
      </c>
      <c r="F49" s="177">
        <f t="shared" si="8"/>
        <v>371.93</v>
      </c>
      <c r="G49" s="97"/>
      <c r="H49" s="135">
        <f t="shared" si="9"/>
        <v>111.58</v>
      </c>
      <c r="I49" s="135">
        <f t="shared" si="10"/>
        <v>632.28</v>
      </c>
      <c r="J49" s="136">
        <f t="shared" si="11"/>
        <v>743.86</v>
      </c>
      <c r="K49" s="79"/>
      <c r="L49" s="88">
        <v>633.34</v>
      </c>
    </row>
    <row r="50" spans="1:20" s="88" customFormat="1" ht="33" customHeight="1" thickBot="1">
      <c r="A50" s="89" t="s">
        <v>29</v>
      </c>
      <c r="B50" s="90">
        <v>11</v>
      </c>
      <c r="C50" s="127" t="s">
        <v>54</v>
      </c>
      <c r="D50" s="213">
        <v>107.05</v>
      </c>
      <c r="E50" s="213">
        <v>606.63</v>
      </c>
      <c r="F50" s="177">
        <f t="shared" si="8"/>
        <v>713.68</v>
      </c>
      <c r="G50" s="130"/>
      <c r="H50" s="135">
        <f t="shared" si="9"/>
        <v>214.1</v>
      </c>
      <c r="I50" s="135">
        <f t="shared" si="10"/>
        <v>1213.26</v>
      </c>
      <c r="J50" s="136">
        <f t="shared" si="11"/>
        <v>1427.36</v>
      </c>
      <c r="K50" s="79"/>
      <c r="L50" s="82">
        <v>1139.47</v>
      </c>
    </row>
    <row r="51" spans="1:20" s="88" customFormat="1" ht="33" customHeight="1">
      <c r="A51" s="165"/>
      <c r="B51" s="166"/>
      <c r="C51" s="166"/>
      <c r="D51" s="156"/>
      <c r="E51" s="156"/>
      <c r="F51" s="157"/>
      <c r="G51" s="167"/>
      <c r="H51" s="156"/>
      <c r="I51" s="156"/>
      <c r="J51" s="157"/>
      <c r="K51" s="79"/>
      <c r="L51" s="82"/>
    </row>
    <row r="52" spans="1:20" ht="21">
      <c r="A52" s="67"/>
      <c r="B52" s="9"/>
      <c r="C52" s="9"/>
      <c r="D52" s="184" t="s">
        <v>137</v>
      </c>
      <c r="E52" s="185"/>
      <c r="F52" s="185"/>
      <c r="G52" s="185"/>
      <c r="H52" s="185"/>
      <c r="I52" s="185"/>
      <c r="J52" s="186"/>
      <c r="K52" s="67"/>
      <c r="L52" s="67"/>
    </row>
    <row r="53" spans="1:20" customFormat="1" ht="19.5" customHeight="1">
      <c r="A53" s="1" t="s">
        <v>55</v>
      </c>
      <c r="B53" s="2"/>
      <c r="C53" s="2"/>
      <c r="D53" s="68"/>
      <c r="E53" s="61" t="s">
        <v>1</v>
      </c>
      <c r="F53" s="69"/>
      <c r="G53" s="6"/>
      <c r="H53" s="68"/>
      <c r="I53" s="61" t="s">
        <v>2</v>
      </c>
      <c r="J53" s="69"/>
      <c r="N53" s="159"/>
      <c r="O53" s="159"/>
      <c r="P53" s="159"/>
      <c r="Q53" s="6"/>
      <c r="R53" s="159"/>
      <c r="S53" s="159"/>
      <c r="T53" s="159"/>
    </row>
    <row r="54" spans="1:20" customFormat="1" ht="19.5" customHeight="1" thickBot="1">
      <c r="A54" s="3"/>
      <c r="B54" s="4"/>
      <c r="C54" s="4"/>
      <c r="D54" s="128" t="s">
        <v>4</v>
      </c>
      <c r="E54" s="129" t="s">
        <v>5</v>
      </c>
      <c r="F54" s="70" t="s">
        <v>6</v>
      </c>
      <c r="G54" s="7"/>
      <c r="H54" s="70" t="s">
        <v>7</v>
      </c>
      <c r="I54" s="70" t="s">
        <v>5</v>
      </c>
      <c r="J54" s="70" t="s">
        <v>6</v>
      </c>
      <c r="N54" s="160"/>
      <c r="O54" s="160"/>
      <c r="P54" s="160"/>
      <c r="Q54" s="6"/>
      <c r="R54" s="160"/>
      <c r="S54" s="160"/>
      <c r="T54" s="160"/>
    </row>
    <row r="55" spans="1:20" s="88" customFormat="1" ht="19.5" customHeight="1" thickBot="1">
      <c r="A55" s="86" t="s">
        <v>8</v>
      </c>
      <c r="B55" s="87">
        <v>1</v>
      </c>
      <c r="C55" s="126" t="s">
        <v>56</v>
      </c>
      <c r="D55" s="213">
        <v>41.419999999999995</v>
      </c>
      <c r="E55" s="213">
        <v>234.74</v>
      </c>
      <c r="F55" s="177">
        <f t="shared" ref="F55:F65" si="12">D55+E55</f>
        <v>276.16000000000003</v>
      </c>
      <c r="G55" s="78"/>
      <c r="H55" s="135">
        <f t="shared" ref="H55:H65" si="13">$D55*2</f>
        <v>82.839999999999989</v>
      </c>
      <c r="I55" s="135">
        <f t="shared" ref="I55:I65" si="14">$E55*2</f>
        <v>469.48</v>
      </c>
      <c r="J55" s="138">
        <f t="shared" ref="J55:J65" si="15">H55+I55</f>
        <v>552.32000000000005</v>
      </c>
      <c r="K55" s="79"/>
      <c r="L55" s="80"/>
      <c r="N55" s="156"/>
      <c r="O55" s="156"/>
      <c r="P55" s="157"/>
      <c r="Q55" s="97"/>
      <c r="R55" s="156"/>
      <c r="S55" s="156"/>
      <c r="T55" s="157"/>
    </row>
    <row r="56" spans="1:20" s="88" customFormat="1" ht="19.5" customHeight="1" thickBot="1">
      <c r="A56" s="86" t="s">
        <v>10</v>
      </c>
      <c r="B56" s="87">
        <v>2</v>
      </c>
      <c r="C56" s="126" t="s">
        <v>57</v>
      </c>
      <c r="D56" s="213">
        <v>86.15</v>
      </c>
      <c r="E56" s="213">
        <v>488.18</v>
      </c>
      <c r="F56" s="177">
        <f t="shared" si="12"/>
        <v>574.33000000000004</v>
      </c>
      <c r="G56" s="78"/>
      <c r="H56" s="135">
        <f t="shared" si="13"/>
        <v>172.3</v>
      </c>
      <c r="I56" s="135">
        <f t="shared" si="14"/>
        <v>976.36</v>
      </c>
      <c r="J56" s="138">
        <f t="shared" si="15"/>
        <v>1148.6600000000001</v>
      </c>
      <c r="K56" s="79"/>
      <c r="L56" s="80"/>
      <c r="N56" s="156"/>
      <c r="O56" s="156"/>
      <c r="P56" s="157"/>
      <c r="Q56" s="97"/>
      <c r="R56" s="156"/>
      <c r="S56" s="156"/>
      <c r="T56" s="157"/>
    </row>
    <row r="57" spans="1:20" s="88" customFormat="1" ht="19.5" customHeight="1" thickBot="1">
      <c r="A57" s="86" t="s">
        <v>12</v>
      </c>
      <c r="B57" s="87">
        <v>3</v>
      </c>
      <c r="C57" s="126" t="s">
        <v>58</v>
      </c>
      <c r="D57" s="213">
        <v>86.15</v>
      </c>
      <c r="E57" s="213">
        <v>488.18</v>
      </c>
      <c r="F57" s="177">
        <f t="shared" si="12"/>
        <v>574.33000000000004</v>
      </c>
      <c r="G57" s="78"/>
      <c r="H57" s="135">
        <f t="shared" si="13"/>
        <v>172.3</v>
      </c>
      <c r="I57" s="135">
        <f t="shared" si="14"/>
        <v>976.36</v>
      </c>
      <c r="J57" s="138">
        <f t="shared" si="15"/>
        <v>1148.6600000000001</v>
      </c>
      <c r="K57" s="79"/>
      <c r="L57" s="80"/>
      <c r="N57" s="156"/>
      <c r="O57" s="156"/>
      <c r="P57" s="157"/>
      <c r="Q57" s="97"/>
      <c r="R57" s="156"/>
      <c r="S57" s="156"/>
      <c r="T57" s="157"/>
    </row>
    <row r="58" spans="1:20" s="88" customFormat="1" ht="19.5" customHeight="1" thickBot="1">
      <c r="A58" s="86" t="s">
        <v>14</v>
      </c>
      <c r="B58" s="87">
        <v>4</v>
      </c>
      <c r="C58" s="126" t="s">
        <v>59</v>
      </c>
      <c r="D58" s="213">
        <v>102.72</v>
      </c>
      <c r="E58" s="213">
        <v>582.09</v>
      </c>
      <c r="F58" s="177">
        <f t="shared" si="12"/>
        <v>684.81000000000006</v>
      </c>
      <c r="G58" s="78"/>
      <c r="H58" s="135">
        <f t="shared" si="13"/>
        <v>205.44</v>
      </c>
      <c r="I58" s="135">
        <f t="shared" si="14"/>
        <v>1164.18</v>
      </c>
      <c r="J58" s="138">
        <f t="shared" si="15"/>
        <v>1369.6200000000001</v>
      </c>
      <c r="K58" s="79"/>
      <c r="L58" s="80"/>
      <c r="N58" s="156"/>
      <c r="O58" s="156"/>
      <c r="P58" s="157"/>
      <c r="Q58" s="97"/>
      <c r="R58" s="156"/>
      <c r="S58" s="156"/>
      <c r="T58" s="157"/>
    </row>
    <row r="59" spans="1:20" s="88" customFormat="1" ht="19.5" customHeight="1" thickBot="1">
      <c r="A59" s="86" t="s">
        <v>17</v>
      </c>
      <c r="B59" s="87">
        <v>5</v>
      </c>
      <c r="C59" s="126" t="s">
        <v>60</v>
      </c>
      <c r="D59" s="213">
        <v>27.35</v>
      </c>
      <c r="E59" s="213">
        <v>155.02000000000001</v>
      </c>
      <c r="F59" s="177">
        <f t="shared" si="12"/>
        <v>182.37</v>
      </c>
      <c r="G59" s="78"/>
      <c r="H59" s="135">
        <f t="shared" si="13"/>
        <v>54.7</v>
      </c>
      <c r="I59" s="135">
        <f t="shared" si="14"/>
        <v>310.04000000000002</v>
      </c>
      <c r="J59" s="138">
        <f t="shared" si="15"/>
        <v>364.74</v>
      </c>
      <c r="K59" s="79"/>
      <c r="L59" s="80"/>
    </row>
    <row r="60" spans="1:20" s="88" customFormat="1" ht="19.5" customHeight="1" thickBot="1">
      <c r="A60" s="86" t="s">
        <v>19</v>
      </c>
      <c r="B60" s="87">
        <v>6</v>
      </c>
      <c r="C60" s="126" t="s">
        <v>61</v>
      </c>
      <c r="D60" s="213">
        <v>68.77000000000001</v>
      </c>
      <c r="E60" s="213">
        <v>389.73</v>
      </c>
      <c r="F60" s="177">
        <f t="shared" si="12"/>
        <v>458.5</v>
      </c>
      <c r="G60" s="78"/>
      <c r="H60" s="135">
        <f t="shared" si="13"/>
        <v>137.54000000000002</v>
      </c>
      <c r="I60" s="135">
        <f t="shared" si="14"/>
        <v>779.46</v>
      </c>
      <c r="J60" s="138">
        <f t="shared" si="15"/>
        <v>917</v>
      </c>
      <c r="K60" s="79"/>
      <c r="L60" s="80"/>
    </row>
    <row r="61" spans="1:20" s="88" customFormat="1" ht="19.5" customHeight="1" thickBot="1">
      <c r="A61" s="86" t="s">
        <v>21</v>
      </c>
      <c r="B61" s="87">
        <v>7</v>
      </c>
      <c r="C61" s="126" t="s">
        <v>62</v>
      </c>
      <c r="D61" s="213">
        <v>54.71</v>
      </c>
      <c r="E61" s="213">
        <v>310.01</v>
      </c>
      <c r="F61" s="177">
        <f t="shared" si="12"/>
        <v>364.71999999999997</v>
      </c>
      <c r="G61" s="78"/>
      <c r="H61" s="135">
        <f t="shared" si="13"/>
        <v>109.42</v>
      </c>
      <c r="I61" s="135">
        <f t="shared" si="14"/>
        <v>620.02</v>
      </c>
      <c r="J61" s="138">
        <f t="shared" si="15"/>
        <v>729.43999999999994</v>
      </c>
      <c r="K61" s="79"/>
      <c r="L61" s="80"/>
    </row>
    <row r="62" spans="1:20" s="88" customFormat="1" ht="19.5" customHeight="1" thickBot="1">
      <c r="A62" s="86" t="s">
        <v>23</v>
      </c>
      <c r="B62" s="87">
        <v>8</v>
      </c>
      <c r="C62" s="126" t="s">
        <v>63</v>
      </c>
      <c r="D62" s="213">
        <v>102.72</v>
      </c>
      <c r="E62" s="213">
        <v>582.09</v>
      </c>
      <c r="F62" s="177">
        <f t="shared" si="12"/>
        <v>684.81000000000006</v>
      </c>
      <c r="G62" s="78"/>
      <c r="H62" s="135">
        <f t="shared" si="13"/>
        <v>205.44</v>
      </c>
      <c r="I62" s="135">
        <f t="shared" si="14"/>
        <v>1164.18</v>
      </c>
      <c r="J62" s="138">
        <f t="shared" si="15"/>
        <v>1369.6200000000001</v>
      </c>
      <c r="K62" s="79"/>
      <c r="L62" s="80"/>
    </row>
    <row r="63" spans="1:20" s="88" customFormat="1" ht="19.5" customHeight="1" thickBot="1">
      <c r="A63" s="86" t="s">
        <v>25</v>
      </c>
      <c r="B63" s="87">
        <v>9</v>
      </c>
      <c r="C63" s="126" t="s">
        <v>64</v>
      </c>
      <c r="D63" s="213">
        <v>93.92</v>
      </c>
      <c r="E63" s="213">
        <v>532.21</v>
      </c>
      <c r="F63" s="177">
        <f t="shared" si="12"/>
        <v>626.13</v>
      </c>
      <c r="G63" s="78"/>
      <c r="H63" s="135">
        <f t="shared" si="13"/>
        <v>187.84</v>
      </c>
      <c r="I63" s="135">
        <f t="shared" si="14"/>
        <v>1064.42</v>
      </c>
      <c r="J63" s="138">
        <f t="shared" si="15"/>
        <v>1252.26</v>
      </c>
      <c r="K63" s="79"/>
      <c r="L63" s="80"/>
    </row>
    <row r="64" spans="1:20" s="88" customFormat="1" ht="19.5" customHeight="1" thickBot="1">
      <c r="A64" s="86" t="s">
        <v>27</v>
      </c>
      <c r="B64" s="87">
        <v>10</v>
      </c>
      <c r="C64" s="126" t="s">
        <v>65</v>
      </c>
      <c r="D64" s="213">
        <v>82.06</v>
      </c>
      <c r="E64" s="213">
        <v>465.01</v>
      </c>
      <c r="F64" s="177">
        <f t="shared" si="12"/>
        <v>547.06999999999994</v>
      </c>
      <c r="G64" s="78"/>
      <c r="H64" s="135">
        <f t="shared" si="13"/>
        <v>164.12</v>
      </c>
      <c r="I64" s="135">
        <f t="shared" si="14"/>
        <v>930.02</v>
      </c>
      <c r="J64" s="138">
        <f t="shared" si="15"/>
        <v>1094.1399999999999</v>
      </c>
      <c r="K64" s="79"/>
      <c r="L64" s="80"/>
    </row>
    <row r="65" spans="1:20" s="88" customFormat="1" ht="30" customHeight="1" thickBot="1">
      <c r="A65" s="89" t="s">
        <v>29</v>
      </c>
      <c r="B65" s="90">
        <v>11</v>
      </c>
      <c r="C65" s="127" t="s">
        <v>66</v>
      </c>
      <c r="D65" s="213">
        <v>102.72</v>
      </c>
      <c r="E65" s="213">
        <v>582.09</v>
      </c>
      <c r="F65" s="221">
        <f t="shared" si="12"/>
        <v>684.81000000000006</v>
      </c>
      <c r="G65" s="85"/>
      <c r="H65" s="135">
        <f t="shared" si="13"/>
        <v>205.44</v>
      </c>
      <c r="I65" s="135">
        <f t="shared" si="14"/>
        <v>1164.18</v>
      </c>
      <c r="J65" s="139">
        <f t="shared" si="15"/>
        <v>1369.6200000000001</v>
      </c>
      <c r="K65" s="79"/>
      <c r="L65" s="80"/>
    </row>
    <row r="66" spans="1:20" s="88" customFormat="1" ht="30" customHeight="1">
      <c r="A66" s="165"/>
      <c r="B66" s="166"/>
      <c r="C66" s="166"/>
      <c r="D66" s="156"/>
      <c r="E66" s="156"/>
      <c r="F66" s="157"/>
      <c r="G66" s="125"/>
      <c r="H66" s="156"/>
      <c r="I66" s="156"/>
      <c r="J66" s="157"/>
      <c r="K66" s="79"/>
      <c r="L66" s="80"/>
    </row>
    <row r="67" spans="1:20" ht="15.6">
      <c r="A67" s="67"/>
      <c r="B67" s="67"/>
      <c r="C67" s="67"/>
      <c r="D67" s="184" t="s">
        <v>137</v>
      </c>
      <c r="E67" s="185"/>
      <c r="F67" s="185"/>
      <c r="G67" s="185"/>
      <c r="H67" s="185"/>
      <c r="I67" s="185"/>
      <c r="J67" s="186"/>
      <c r="K67" s="67"/>
      <c r="L67" s="67"/>
    </row>
    <row r="68" spans="1:20" ht="17.399999999999999">
      <c r="A68" s="1" t="s">
        <v>67</v>
      </c>
      <c r="B68" s="2"/>
      <c r="C68" s="2"/>
      <c r="D68" s="68"/>
      <c r="E68" s="61" t="s">
        <v>1</v>
      </c>
      <c r="F68" s="69"/>
      <c r="G68" s="6"/>
      <c r="H68" s="68"/>
      <c r="I68" s="61" t="s">
        <v>2</v>
      </c>
      <c r="J68" s="69"/>
      <c r="K68" s="67"/>
      <c r="L68" s="67"/>
      <c r="N68" s="159"/>
      <c r="O68" s="159"/>
      <c r="P68" s="159"/>
      <c r="Q68" s="6"/>
      <c r="R68" s="159"/>
      <c r="S68" s="159"/>
      <c r="T68" s="159"/>
    </row>
    <row r="69" spans="1:20" ht="23.25" customHeight="1" thickBot="1">
      <c r="A69" s="3"/>
      <c r="B69" s="4"/>
      <c r="C69" s="4"/>
      <c r="D69" s="128" t="s">
        <v>4</v>
      </c>
      <c r="E69" s="129" t="s">
        <v>5</v>
      </c>
      <c r="F69" s="129" t="s">
        <v>6</v>
      </c>
      <c r="G69" s="7"/>
      <c r="H69" s="129" t="s">
        <v>7</v>
      </c>
      <c r="I69" s="129" t="s">
        <v>5</v>
      </c>
      <c r="J69" s="129" t="s">
        <v>6</v>
      </c>
      <c r="K69" s="67"/>
      <c r="L69" s="67"/>
      <c r="N69" s="160"/>
      <c r="O69" s="160"/>
      <c r="P69" s="160"/>
      <c r="Q69" s="6"/>
      <c r="R69" s="160"/>
      <c r="S69" s="160"/>
      <c r="T69" s="160"/>
    </row>
    <row r="70" spans="1:20" s="81" customFormat="1" ht="19.5" customHeight="1" thickBot="1">
      <c r="A70" s="86" t="s">
        <v>8</v>
      </c>
      <c r="B70" s="87">
        <v>1</v>
      </c>
      <c r="C70" s="126" t="s">
        <v>68</v>
      </c>
      <c r="D70" s="213">
        <v>41.15</v>
      </c>
      <c r="E70" s="213">
        <v>233.18</v>
      </c>
      <c r="F70" s="177">
        <f>D70+E70</f>
        <v>274.33</v>
      </c>
      <c r="G70" s="137"/>
      <c r="H70" s="135">
        <f t="shared" ref="H70:H73" si="16">$D70*2</f>
        <v>82.3</v>
      </c>
      <c r="I70" s="135">
        <f t="shared" ref="I70:I73" si="17">$E70*2</f>
        <v>466.36</v>
      </c>
      <c r="J70" s="138">
        <f>H70+I70</f>
        <v>548.66</v>
      </c>
      <c r="N70" s="156"/>
      <c r="O70" s="156"/>
      <c r="P70" s="157"/>
      <c r="Q70" s="97"/>
      <c r="R70" s="156"/>
      <c r="S70" s="156"/>
      <c r="T70" s="157"/>
    </row>
    <row r="71" spans="1:20" s="81" customFormat="1" ht="19.5" customHeight="1" thickBot="1">
      <c r="A71" s="86" t="s">
        <v>10</v>
      </c>
      <c r="B71" s="87">
        <v>2</v>
      </c>
      <c r="C71" s="126" t="s">
        <v>69</v>
      </c>
      <c r="D71" s="213">
        <v>86.350000000000009</v>
      </c>
      <c r="E71" s="213">
        <v>489.34</v>
      </c>
      <c r="F71" s="177">
        <f>D71+E71</f>
        <v>575.68999999999994</v>
      </c>
      <c r="G71" s="137"/>
      <c r="H71" s="135">
        <f t="shared" si="16"/>
        <v>172.70000000000002</v>
      </c>
      <c r="I71" s="135">
        <f t="shared" si="17"/>
        <v>978.68</v>
      </c>
      <c r="J71" s="138">
        <f>H71+I71</f>
        <v>1151.3799999999999</v>
      </c>
      <c r="N71" s="156"/>
      <c r="O71" s="156"/>
      <c r="P71" s="157"/>
      <c r="Q71" s="97"/>
      <c r="R71" s="156"/>
      <c r="S71" s="156"/>
      <c r="T71" s="157"/>
    </row>
    <row r="72" spans="1:20" s="81" customFormat="1" ht="19.5" customHeight="1" thickBot="1">
      <c r="A72" s="86" t="s">
        <v>12</v>
      </c>
      <c r="B72" s="87">
        <v>3</v>
      </c>
      <c r="C72" s="126" t="s">
        <v>70</v>
      </c>
      <c r="D72" s="213">
        <v>86.350000000000009</v>
      </c>
      <c r="E72" s="213">
        <v>489.34</v>
      </c>
      <c r="F72" s="177">
        <f>D72+E72</f>
        <v>575.68999999999994</v>
      </c>
      <c r="G72" s="137"/>
      <c r="H72" s="135">
        <f t="shared" si="16"/>
        <v>172.70000000000002</v>
      </c>
      <c r="I72" s="135">
        <f t="shared" si="17"/>
        <v>978.68</v>
      </c>
      <c r="J72" s="138">
        <f>H72+I72</f>
        <v>1151.3799999999999</v>
      </c>
      <c r="N72" s="156"/>
      <c r="O72" s="156"/>
      <c r="P72" s="157"/>
      <c r="Q72" s="97"/>
      <c r="R72" s="156"/>
      <c r="S72" s="156"/>
      <c r="T72" s="157"/>
    </row>
    <row r="73" spans="1:20" s="81" customFormat="1" ht="19.5" customHeight="1" thickBot="1">
      <c r="A73" s="86" t="s">
        <v>14</v>
      </c>
      <c r="B73" s="87">
        <v>4</v>
      </c>
      <c r="C73" s="126" t="s">
        <v>71</v>
      </c>
      <c r="D73" s="213">
        <v>106.98</v>
      </c>
      <c r="E73" s="213">
        <v>606.23</v>
      </c>
      <c r="F73" s="177">
        <f>D73+E73</f>
        <v>713.21</v>
      </c>
      <c r="G73" s="137"/>
      <c r="H73" s="135">
        <f t="shared" si="16"/>
        <v>213.96</v>
      </c>
      <c r="I73" s="135">
        <f t="shared" si="17"/>
        <v>1212.46</v>
      </c>
      <c r="J73" s="138">
        <f>H73+I73</f>
        <v>1426.42</v>
      </c>
      <c r="N73" s="156"/>
      <c r="O73" s="156"/>
      <c r="P73" s="157"/>
      <c r="Q73" s="97"/>
      <c r="R73" s="156"/>
      <c r="S73" s="156"/>
      <c r="T73" s="157"/>
    </row>
    <row r="74" spans="1:20" ht="33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</row>
  </sheetData>
  <mergeCells count="5">
    <mergeCell ref="D7:J7"/>
    <mergeCell ref="D22:J22"/>
    <mergeCell ref="D37:J37"/>
    <mergeCell ref="D52:J52"/>
    <mergeCell ref="D67:J67"/>
  </mergeCells>
  <phoneticPr fontId="0" type="noConversion"/>
  <printOptions horizontalCentered="1"/>
  <pageMargins left="0.25" right="0.25" top="0.25" bottom="0" header="0.5" footer="0.5"/>
  <pageSetup fitToHeight="0" orientation="landscape" r:id="rId1"/>
  <headerFooter alignWithMargins="0">
    <oddHeader xml:space="preserve">&amp;C&amp;"Lucida Grande,Bold"&amp;14
</oddHeader>
  </headerFooter>
  <rowBreaks count="2" manualBreakCount="2">
    <brk id="37" max="19" man="1"/>
    <brk id="66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G69"/>
  <sheetViews>
    <sheetView defaultGridColor="0" topLeftCell="A44" colorId="22" zoomScaleNormal="100" zoomScaleSheetLayoutView="100" workbookViewId="0">
      <selection activeCell="D69" sqref="D69"/>
    </sheetView>
  </sheetViews>
  <sheetFormatPr defaultColWidth="12.6328125" defaultRowHeight="15"/>
  <cols>
    <col min="1" max="1" width="41.1796875" style="20" customWidth="1"/>
    <col min="2" max="2" width="2.36328125" style="20" customWidth="1"/>
    <col min="3" max="3" width="14.81640625" style="20" customWidth="1"/>
    <col min="4" max="4" width="17.81640625" style="20" customWidth="1"/>
    <col min="5" max="5" width="15.81640625" style="20" customWidth="1"/>
    <col min="6" max="6" width="3.81640625" style="20" customWidth="1"/>
    <col min="7" max="16384" width="12.6328125" style="20"/>
  </cols>
  <sheetData>
    <row r="1" spans="1:7" ht="21">
      <c r="A1" s="9" t="s">
        <v>134</v>
      </c>
    </row>
    <row r="2" spans="1:7" ht="17.399999999999999">
      <c r="A2" s="161" t="s">
        <v>140</v>
      </c>
    </row>
    <row r="3" spans="1:7" ht="17.399999999999999">
      <c r="A3" s="161" t="s">
        <v>138</v>
      </c>
    </row>
    <row r="4" spans="1:7" ht="22.8">
      <c r="A4" s="161" t="s">
        <v>136</v>
      </c>
      <c r="B4" s="39"/>
      <c r="C4" s="65"/>
      <c r="D4" s="39"/>
      <c r="E4" s="65"/>
    </row>
    <row r="5" spans="1:7" ht="23.25" customHeight="1">
      <c r="A5" s="189"/>
      <c r="B5" s="189"/>
      <c r="C5" s="189"/>
      <c r="D5" s="189"/>
      <c r="E5" s="189"/>
    </row>
    <row r="6" spans="1:7" ht="17.25" customHeight="1">
      <c r="A6" s="191" t="s">
        <v>137</v>
      </c>
      <c r="B6" s="192"/>
      <c r="C6" s="192"/>
      <c r="D6" s="192"/>
      <c r="E6" s="192"/>
      <c r="F6" s="168"/>
      <c r="G6" s="169"/>
    </row>
    <row r="7" spans="1:7" s="21" customFormat="1" ht="17.399999999999999">
      <c r="A7" s="66" t="s">
        <v>3</v>
      </c>
      <c r="B7" s="66"/>
      <c r="C7" s="66" t="s">
        <v>72</v>
      </c>
      <c r="D7" s="66" t="s">
        <v>72</v>
      </c>
      <c r="E7" s="66" t="s">
        <v>72</v>
      </c>
      <c r="F7" s="20"/>
    </row>
    <row r="8" spans="1:7" s="21" customFormat="1" ht="18" thickBot="1">
      <c r="A8" s="63" t="s">
        <v>73</v>
      </c>
      <c r="B8" s="63"/>
      <c r="C8" s="47" t="s">
        <v>74</v>
      </c>
      <c r="D8" s="47" t="s">
        <v>75</v>
      </c>
      <c r="E8" s="47" t="s">
        <v>6</v>
      </c>
      <c r="F8" s="20"/>
    </row>
    <row r="9" spans="1:7" s="95" customFormat="1" ht="13.2">
      <c r="A9" s="93" t="s">
        <v>76</v>
      </c>
      <c r="B9" s="93"/>
      <c r="C9" s="178">
        <v>29.990000000000002</v>
      </c>
      <c r="D9" s="181">
        <v>119.99</v>
      </c>
      <c r="E9" s="94">
        <f>C9+D9</f>
        <v>149.97999999999999</v>
      </c>
    </row>
    <row r="10" spans="1:7" s="95" customFormat="1" ht="13.2">
      <c r="A10" s="93" t="s">
        <v>77</v>
      </c>
      <c r="B10" s="93"/>
      <c r="C10" s="179">
        <v>39.86</v>
      </c>
      <c r="D10" s="182">
        <v>159.46</v>
      </c>
      <c r="E10" s="94">
        <f>C10+D10</f>
        <v>199.32</v>
      </c>
    </row>
    <row r="11" spans="1:7" s="95" customFormat="1" ht="13.2">
      <c r="A11" s="93" t="s">
        <v>78</v>
      </c>
      <c r="B11" s="93"/>
      <c r="C11" s="179">
        <v>49.779999999999994</v>
      </c>
      <c r="D11" s="182">
        <v>199.13</v>
      </c>
      <c r="E11" s="94">
        <f>C11+D11</f>
        <v>248.91</v>
      </c>
    </row>
    <row r="12" spans="1:7" s="95" customFormat="1" ht="13.2">
      <c r="A12" s="93" t="s">
        <v>79</v>
      </c>
      <c r="B12" s="93"/>
      <c r="C12" s="180">
        <v>59.989999999999995</v>
      </c>
      <c r="D12" s="183">
        <v>239.97</v>
      </c>
      <c r="E12" s="94">
        <f>C12+D12</f>
        <v>299.95999999999998</v>
      </c>
    </row>
    <row r="13" spans="1:7" ht="8.25" customHeight="1">
      <c r="A13" s="20" t="s">
        <v>3</v>
      </c>
      <c r="C13" s="22"/>
      <c r="D13" s="22"/>
    </row>
    <row r="14" spans="1:7" s="21" customFormat="1" ht="17.399999999999999">
      <c r="A14" s="66" t="s">
        <v>3</v>
      </c>
      <c r="B14" s="66"/>
      <c r="C14" s="66" t="s">
        <v>2</v>
      </c>
      <c r="D14" s="66" t="s">
        <v>2</v>
      </c>
      <c r="E14" s="66" t="s">
        <v>2</v>
      </c>
      <c r="F14" s="20"/>
    </row>
    <row r="15" spans="1:7" s="21" customFormat="1" ht="17.399999999999999">
      <c r="A15" s="63" t="s">
        <v>73</v>
      </c>
      <c r="B15" s="63"/>
      <c r="C15" s="47" t="s">
        <v>74</v>
      </c>
      <c r="D15" s="47" t="s">
        <v>75</v>
      </c>
      <c r="E15" s="47" t="s">
        <v>6</v>
      </c>
      <c r="F15" s="20"/>
    </row>
    <row r="16" spans="1:7" s="95" customFormat="1" ht="13.2">
      <c r="A16" s="93" t="s">
        <v>76</v>
      </c>
      <c r="B16" s="93"/>
      <c r="C16" s="94">
        <f t="shared" ref="C16:D19" si="0">C9*2</f>
        <v>59.980000000000004</v>
      </c>
      <c r="D16" s="94">
        <f t="shared" si="0"/>
        <v>239.98</v>
      </c>
      <c r="E16" s="94">
        <f>C16+D16</f>
        <v>299.95999999999998</v>
      </c>
      <c r="F16" s="96"/>
    </row>
    <row r="17" spans="1:6" s="95" customFormat="1" ht="13.2">
      <c r="A17" s="93" t="s">
        <v>77</v>
      </c>
      <c r="B17" s="93"/>
      <c r="C17" s="94">
        <f t="shared" si="0"/>
        <v>79.72</v>
      </c>
      <c r="D17" s="94">
        <f t="shared" si="0"/>
        <v>318.92</v>
      </c>
      <c r="E17" s="94">
        <f>C17+D17</f>
        <v>398.64</v>
      </c>
      <c r="F17" s="96"/>
    </row>
    <row r="18" spans="1:6" s="95" customFormat="1" ht="13.2">
      <c r="A18" s="93" t="s">
        <v>78</v>
      </c>
      <c r="B18" s="93"/>
      <c r="C18" s="94">
        <f t="shared" si="0"/>
        <v>99.559999999999988</v>
      </c>
      <c r="D18" s="94">
        <f t="shared" si="0"/>
        <v>398.26</v>
      </c>
      <c r="E18" s="94">
        <f>C18+D18</f>
        <v>497.82</v>
      </c>
      <c r="F18" s="96"/>
    </row>
    <row r="19" spans="1:6" s="95" customFormat="1" ht="13.2">
      <c r="A19" s="93" t="s">
        <v>79</v>
      </c>
      <c r="B19" s="93"/>
      <c r="C19" s="94">
        <f t="shared" si="0"/>
        <v>119.97999999999999</v>
      </c>
      <c r="D19" s="94">
        <f t="shared" si="0"/>
        <v>479.94</v>
      </c>
      <c r="E19" s="94">
        <f>C19+D19</f>
        <v>599.91999999999996</v>
      </c>
      <c r="F19" s="96"/>
    </row>
    <row r="20" spans="1:6" s="95" customFormat="1" ht="13.2">
      <c r="A20" s="170"/>
      <c r="B20" s="170"/>
      <c r="C20" s="171"/>
      <c r="D20" s="171"/>
      <c r="E20" s="171"/>
      <c r="F20" s="96"/>
    </row>
    <row r="21" spans="1:6" s="95" customFormat="1" ht="13.2">
      <c r="A21" s="170"/>
      <c r="B21" s="170"/>
      <c r="C21" s="171"/>
      <c r="D21" s="171"/>
      <c r="E21" s="171"/>
      <c r="F21" s="96"/>
    </row>
    <row r="22" spans="1:6" ht="8.25" customHeight="1">
      <c r="A22" s="46"/>
      <c r="B22" s="46"/>
      <c r="C22" s="45"/>
      <c r="D22" s="45"/>
      <c r="E22" s="45"/>
    </row>
    <row r="23" spans="1:6" s="95" customFormat="1" ht="15.6">
      <c r="A23" s="184" t="s">
        <v>137</v>
      </c>
      <c r="B23" s="185"/>
      <c r="C23" s="185"/>
      <c r="D23" s="185"/>
      <c r="E23" s="185"/>
      <c r="F23" s="96"/>
    </row>
    <row r="24" spans="1:6" ht="17.399999999999999">
      <c r="A24" s="190" t="s">
        <v>80</v>
      </c>
      <c r="B24" s="190"/>
      <c r="C24" s="190"/>
      <c r="D24" s="190"/>
      <c r="E24" s="190"/>
    </row>
    <row r="25" spans="1:6" s="21" customFormat="1" ht="17.399999999999999">
      <c r="A25" s="66" t="s">
        <v>3</v>
      </c>
      <c r="B25" s="66"/>
      <c r="C25" s="66" t="s">
        <v>81</v>
      </c>
      <c r="D25" s="66" t="s">
        <v>81</v>
      </c>
      <c r="E25" s="66" t="s">
        <v>81</v>
      </c>
      <c r="F25" s="20"/>
    </row>
    <row r="26" spans="1:6" s="21" customFormat="1" ht="17.399999999999999">
      <c r="A26" s="63" t="s">
        <v>73</v>
      </c>
      <c r="B26" s="63"/>
      <c r="C26" s="47" t="s">
        <v>82</v>
      </c>
      <c r="D26" s="47" t="s">
        <v>83</v>
      </c>
      <c r="E26" s="47" t="s">
        <v>84</v>
      </c>
      <c r="F26" s="20"/>
    </row>
    <row r="27" spans="1:6" s="95" customFormat="1" ht="13.2">
      <c r="A27" s="93" t="s">
        <v>76</v>
      </c>
      <c r="B27" s="93"/>
      <c r="C27" s="94">
        <v>37.04</v>
      </c>
      <c r="D27" s="94">
        <v>111.11</v>
      </c>
      <c r="E27" s="94">
        <f>C27+D27</f>
        <v>148.15</v>
      </c>
    </row>
    <row r="28" spans="1:6" s="95" customFormat="1" ht="13.2">
      <c r="A28" s="93" t="s">
        <v>77</v>
      </c>
      <c r="B28" s="93"/>
      <c r="C28" s="94">
        <v>49.22</v>
      </c>
      <c r="D28" s="94">
        <v>147.66</v>
      </c>
      <c r="E28" s="94">
        <f>C28+D28</f>
        <v>196.88</v>
      </c>
    </row>
    <row r="29" spans="1:6" s="95" customFormat="1" ht="13.2">
      <c r="A29" s="93" t="s">
        <v>78</v>
      </c>
      <c r="B29" s="93"/>
      <c r="C29" s="94">
        <v>61.46</v>
      </c>
      <c r="D29" s="94">
        <v>184.41</v>
      </c>
      <c r="E29" s="94">
        <f>C29+D29</f>
        <v>245.87</v>
      </c>
    </row>
    <row r="30" spans="1:6" s="95" customFormat="1" ht="13.2">
      <c r="A30" s="93" t="s">
        <v>79</v>
      </c>
      <c r="B30" s="93"/>
      <c r="C30" s="94">
        <v>74.069999999999993</v>
      </c>
      <c r="D30" s="94">
        <v>222.22</v>
      </c>
      <c r="E30" s="94">
        <f>C30+D30</f>
        <v>296.28999999999996</v>
      </c>
    </row>
    <row r="31" spans="1:6" ht="9" customHeight="1"/>
    <row r="32" spans="1:6" s="21" customFormat="1" ht="17.399999999999999">
      <c r="A32" s="66" t="s">
        <v>3</v>
      </c>
      <c r="B32" s="66"/>
      <c r="C32" s="66" t="s">
        <v>2</v>
      </c>
      <c r="D32" s="66" t="s">
        <v>2</v>
      </c>
      <c r="E32" s="66" t="s">
        <v>2</v>
      </c>
      <c r="F32" s="20"/>
    </row>
    <row r="33" spans="1:6" s="21" customFormat="1" ht="17.399999999999999">
      <c r="A33" s="63" t="s">
        <v>73</v>
      </c>
      <c r="B33" s="63"/>
      <c r="C33" s="47" t="s">
        <v>82</v>
      </c>
      <c r="D33" s="47" t="s">
        <v>83</v>
      </c>
      <c r="E33" s="47" t="s">
        <v>84</v>
      </c>
      <c r="F33" s="20"/>
    </row>
    <row r="34" spans="1:6" s="95" customFormat="1" ht="13.2">
      <c r="A34" s="93" t="s">
        <v>76</v>
      </c>
      <c r="B34" s="93"/>
      <c r="C34" s="94">
        <f t="shared" ref="C34:D37" si="1">C27*2</f>
        <v>74.08</v>
      </c>
      <c r="D34" s="94">
        <f t="shared" si="1"/>
        <v>222.22</v>
      </c>
      <c r="E34" s="94">
        <f>C34+D34</f>
        <v>296.3</v>
      </c>
      <c r="F34" s="96"/>
    </row>
    <row r="35" spans="1:6" s="95" customFormat="1" ht="13.2">
      <c r="A35" s="93" t="s">
        <v>77</v>
      </c>
      <c r="B35" s="93"/>
      <c r="C35" s="94">
        <f t="shared" si="1"/>
        <v>98.44</v>
      </c>
      <c r="D35" s="94">
        <f t="shared" si="1"/>
        <v>295.32</v>
      </c>
      <c r="E35" s="94">
        <f>C35+D35</f>
        <v>393.76</v>
      </c>
      <c r="F35" s="96"/>
    </row>
    <row r="36" spans="1:6" s="95" customFormat="1" ht="13.2">
      <c r="A36" s="93" t="s">
        <v>78</v>
      </c>
      <c r="B36" s="93"/>
      <c r="C36" s="94">
        <f t="shared" si="1"/>
        <v>122.92</v>
      </c>
      <c r="D36" s="94">
        <f t="shared" si="1"/>
        <v>368.82</v>
      </c>
      <c r="E36" s="94">
        <f>C36+D36</f>
        <v>491.74</v>
      </c>
      <c r="F36" s="96"/>
    </row>
    <row r="37" spans="1:6" s="95" customFormat="1" ht="13.2">
      <c r="A37" s="93" t="s">
        <v>79</v>
      </c>
      <c r="B37" s="93"/>
      <c r="C37" s="94">
        <f t="shared" si="1"/>
        <v>148.13999999999999</v>
      </c>
      <c r="D37" s="94">
        <f t="shared" si="1"/>
        <v>444.44</v>
      </c>
      <c r="E37" s="94">
        <f>C37+D37</f>
        <v>592.57999999999993</v>
      </c>
      <c r="F37" s="96"/>
    </row>
    <row r="38" spans="1:6" ht="8.25" customHeight="1"/>
    <row r="39" spans="1:6" ht="8.25" customHeight="1"/>
    <row r="40" spans="1:6" ht="8.25" customHeight="1"/>
    <row r="41" spans="1:6" ht="15.6">
      <c r="A41" s="184" t="s">
        <v>137</v>
      </c>
      <c r="B41" s="185"/>
      <c r="C41" s="185"/>
      <c r="D41" s="185"/>
      <c r="E41" s="185"/>
    </row>
    <row r="42" spans="1:6" ht="17.399999999999999">
      <c r="A42" s="190" t="s">
        <v>85</v>
      </c>
      <c r="B42" s="190"/>
      <c r="C42" s="190"/>
      <c r="D42" s="190"/>
      <c r="E42" s="190"/>
    </row>
    <row r="43" spans="1:6" ht="17.399999999999999">
      <c r="A43" s="187" t="s">
        <v>73</v>
      </c>
      <c r="B43" s="55"/>
      <c r="C43" s="48" t="s">
        <v>81</v>
      </c>
      <c r="D43" s="49" t="s">
        <v>81</v>
      </c>
      <c r="E43" s="50" t="s">
        <v>81</v>
      </c>
      <c r="F43" s="13"/>
    </row>
    <row r="44" spans="1:6" ht="17.399999999999999">
      <c r="A44" s="188"/>
      <c r="B44" s="148"/>
      <c r="C44" s="51" t="s">
        <v>82</v>
      </c>
      <c r="D44" s="52" t="s">
        <v>83</v>
      </c>
      <c r="E44" s="52" t="s">
        <v>84</v>
      </c>
      <c r="F44" s="13"/>
    </row>
    <row r="45" spans="1:6" s="95" customFormat="1" ht="13.2">
      <c r="A45" s="74" t="s">
        <v>17</v>
      </c>
      <c r="B45" s="74"/>
      <c r="C45" s="76">
        <v>26.64</v>
      </c>
      <c r="D45" s="76">
        <v>79.95</v>
      </c>
      <c r="E45" s="94">
        <f t="shared" ref="E45:E55" si="2">C45+D45</f>
        <v>106.59</v>
      </c>
      <c r="F45" s="97"/>
    </row>
    <row r="46" spans="1:6" s="95" customFormat="1" ht="13.2">
      <c r="A46" s="74" t="s">
        <v>86</v>
      </c>
      <c r="B46" s="74"/>
      <c r="C46" s="76">
        <v>46.84</v>
      </c>
      <c r="D46" s="76">
        <v>140.52000000000001</v>
      </c>
      <c r="E46" s="94">
        <f t="shared" si="2"/>
        <v>187.36</v>
      </c>
      <c r="F46" s="97"/>
    </row>
    <row r="47" spans="1:6" s="95" customFormat="1" ht="13.2">
      <c r="A47" s="74" t="s">
        <v>87</v>
      </c>
      <c r="B47" s="74"/>
      <c r="C47" s="76">
        <v>48.76</v>
      </c>
      <c r="D47" s="76">
        <v>146.28</v>
      </c>
      <c r="E47" s="94">
        <f t="shared" si="2"/>
        <v>195.04</v>
      </c>
      <c r="F47" s="97"/>
    </row>
    <row r="48" spans="1:6" s="95" customFormat="1" ht="13.2">
      <c r="A48" s="74" t="s">
        <v>21</v>
      </c>
      <c r="B48" s="74"/>
      <c r="C48" s="76">
        <v>44.17</v>
      </c>
      <c r="D48" s="76">
        <v>132.51</v>
      </c>
      <c r="E48" s="94">
        <f t="shared" si="2"/>
        <v>176.68</v>
      </c>
      <c r="F48" s="97"/>
    </row>
    <row r="49" spans="1:6" s="95" customFormat="1" ht="13.2">
      <c r="A49" s="74" t="s">
        <v>88</v>
      </c>
      <c r="B49" s="74"/>
      <c r="C49" s="76">
        <v>63.68</v>
      </c>
      <c r="D49" s="76">
        <v>191.05</v>
      </c>
      <c r="E49" s="94">
        <f t="shared" si="2"/>
        <v>254.73000000000002</v>
      </c>
      <c r="F49" s="97"/>
    </row>
    <row r="50" spans="1:6" s="95" customFormat="1" ht="13.2">
      <c r="A50" s="74" t="s">
        <v>89</v>
      </c>
      <c r="B50" s="74"/>
      <c r="C50" s="76">
        <v>63.68</v>
      </c>
      <c r="D50" s="76">
        <v>191.05</v>
      </c>
      <c r="E50" s="94">
        <f t="shared" si="2"/>
        <v>254.73000000000002</v>
      </c>
      <c r="F50" s="97"/>
    </row>
    <row r="51" spans="1:6" s="95" customFormat="1" ht="13.2">
      <c r="A51" s="74" t="s">
        <v>90</v>
      </c>
      <c r="B51" s="74"/>
      <c r="C51" s="76">
        <v>54.33</v>
      </c>
      <c r="D51" s="76">
        <v>163</v>
      </c>
      <c r="E51" s="94">
        <f t="shared" si="2"/>
        <v>217.32999999999998</v>
      </c>
      <c r="F51" s="97"/>
    </row>
    <row r="52" spans="1:6" s="95" customFormat="1" ht="13.2">
      <c r="A52" s="74" t="s">
        <v>25</v>
      </c>
      <c r="B52" s="74"/>
      <c r="C52" s="76">
        <v>54.33</v>
      </c>
      <c r="D52" s="76">
        <v>159.87</v>
      </c>
      <c r="E52" s="94">
        <f t="shared" si="2"/>
        <v>214.2</v>
      </c>
      <c r="F52" s="97"/>
    </row>
    <row r="53" spans="1:6" s="95" customFormat="1" ht="13.2">
      <c r="A53" s="74" t="s">
        <v>27</v>
      </c>
      <c r="B53" s="74"/>
      <c r="C53" s="76">
        <v>53.29</v>
      </c>
      <c r="D53" s="76">
        <v>191.05</v>
      </c>
      <c r="E53" s="94">
        <f t="shared" si="2"/>
        <v>244.34</v>
      </c>
      <c r="F53" s="97"/>
    </row>
    <row r="54" spans="1:6" s="101" customFormat="1" ht="49.5" customHeight="1">
      <c r="A54" s="98" t="s">
        <v>91</v>
      </c>
      <c r="B54" s="98"/>
      <c r="C54" s="76">
        <v>63.68</v>
      </c>
      <c r="D54" s="76">
        <v>191.05</v>
      </c>
      <c r="E54" s="100">
        <f t="shared" si="2"/>
        <v>254.73000000000002</v>
      </c>
      <c r="F54" s="102"/>
    </row>
    <row r="55" spans="1:6" s="101" customFormat="1" ht="54" customHeight="1">
      <c r="A55" s="98" t="s">
        <v>92</v>
      </c>
      <c r="B55" s="98"/>
      <c r="C55" s="76">
        <v>63.68</v>
      </c>
      <c r="D55" s="76">
        <v>191.05</v>
      </c>
      <c r="E55" s="100">
        <f t="shared" si="2"/>
        <v>254.73000000000002</v>
      </c>
      <c r="F55" s="103"/>
    </row>
    <row r="56" spans="1:6" ht="8.25" customHeight="1"/>
    <row r="57" spans="1:6" ht="17.399999999999999">
      <c r="A57" s="187" t="s">
        <v>73</v>
      </c>
      <c r="B57" s="55"/>
      <c r="C57" s="48" t="s">
        <v>2</v>
      </c>
      <c r="D57" s="49" t="s">
        <v>2</v>
      </c>
      <c r="E57" s="50" t="s">
        <v>2</v>
      </c>
    </row>
    <row r="58" spans="1:6" ht="17.399999999999999">
      <c r="A58" s="188"/>
      <c r="B58" s="148"/>
      <c r="C58" s="51" t="s">
        <v>82</v>
      </c>
      <c r="D58" s="52" t="s">
        <v>83</v>
      </c>
      <c r="E58" s="52" t="s">
        <v>84</v>
      </c>
    </row>
    <row r="59" spans="1:6" s="95" customFormat="1" ht="13.8">
      <c r="A59" s="74" t="s">
        <v>17</v>
      </c>
      <c r="B59" s="123"/>
      <c r="C59" s="76">
        <f>C45*2</f>
        <v>53.28</v>
      </c>
      <c r="D59" s="76">
        <f t="shared" ref="C59:D69" si="3">D45*2</f>
        <v>159.9</v>
      </c>
      <c r="E59" s="77">
        <f t="shared" ref="E59:E69" si="4">C59+D59</f>
        <v>213.18</v>
      </c>
      <c r="F59" s="96"/>
    </row>
    <row r="60" spans="1:6" s="95" customFormat="1" ht="13.8">
      <c r="A60" s="74" t="s">
        <v>86</v>
      </c>
      <c r="B60" s="123"/>
      <c r="C60" s="76">
        <f t="shared" si="3"/>
        <v>93.68</v>
      </c>
      <c r="D60" s="76">
        <f t="shared" si="3"/>
        <v>281.04000000000002</v>
      </c>
      <c r="E60" s="77">
        <f t="shared" si="4"/>
        <v>374.72</v>
      </c>
      <c r="F60" s="96"/>
    </row>
    <row r="61" spans="1:6" s="95" customFormat="1" ht="13.8">
      <c r="A61" s="74" t="s">
        <v>87</v>
      </c>
      <c r="B61" s="123"/>
      <c r="C61" s="76">
        <f t="shared" si="3"/>
        <v>97.52</v>
      </c>
      <c r="D61" s="76">
        <f t="shared" si="3"/>
        <v>292.56</v>
      </c>
      <c r="E61" s="77">
        <f t="shared" si="4"/>
        <v>390.08</v>
      </c>
      <c r="F61" s="96"/>
    </row>
    <row r="62" spans="1:6" s="95" customFormat="1" ht="13.8">
      <c r="A62" s="74" t="s">
        <v>21</v>
      </c>
      <c r="B62" s="123"/>
      <c r="C62" s="76">
        <f t="shared" si="3"/>
        <v>88.34</v>
      </c>
      <c r="D62" s="76">
        <f t="shared" si="3"/>
        <v>265.02</v>
      </c>
      <c r="E62" s="77">
        <f t="shared" si="4"/>
        <v>353.36</v>
      </c>
      <c r="F62" s="96"/>
    </row>
    <row r="63" spans="1:6" s="95" customFormat="1" ht="13.8">
      <c r="A63" s="74" t="s">
        <v>88</v>
      </c>
      <c r="B63" s="123"/>
      <c r="C63" s="76">
        <f t="shared" si="3"/>
        <v>127.36</v>
      </c>
      <c r="D63" s="76">
        <f t="shared" si="3"/>
        <v>382.1</v>
      </c>
      <c r="E63" s="77">
        <f t="shared" si="4"/>
        <v>509.46000000000004</v>
      </c>
      <c r="F63" s="96"/>
    </row>
    <row r="64" spans="1:6" s="95" customFormat="1" ht="13.8">
      <c r="A64" s="74" t="s">
        <v>89</v>
      </c>
      <c r="B64" s="123"/>
      <c r="C64" s="76">
        <f t="shared" si="3"/>
        <v>127.36</v>
      </c>
      <c r="D64" s="76">
        <f t="shared" si="3"/>
        <v>382.1</v>
      </c>
      <c r="E64" s="77">
        <f t="shared" si="4"/>
        <v>509.46000000000004</v>
      </c>
      <c r="F64" s="96"/>
    </row>
    <row r="65" spans="1:6" s="95" customFormat="1" ht="13.8">
      <c r="A65" s="74" t="s">
        <v>90</v>
      </c>
      <c r="B65" s="123"/>
      <c r="C65" s="76">
        <f t="shared" si="3"/>
        <v>108.66</v>
      </c>
      <c r="D65" s="76">
        <f t="shared" si="3"/>
        <v>326</v>
      </c>
      <c r="E65" s="77">
        <f t="shared" si="4"/>
        <v>434.65999999999997</v>
      </c>
      <c r="F65" s="96"/>
    </row>
    <row r="66" spans="1:6" s="95" customFormat="1" ht="13.8">
      <c r="A66" s="74" t="s">
        <v>25</v>
      </c>
      <c r="B66" s="123"/>
      <c r="C66" s="76">
        <f t="shared" si="3"/>
        <v>108.66</v>
      </c>
      <c r="D66" s="76">
        <f t="shared" si="3"/>
        <v>319.74</v>
      </c>
      <c r="E66" s="77">
        <f t="shared" si="4"/>
        <v>428.4</v>
      </c>
      <c r="F66" s="96"/>
    </row>
    <row r="67" spans="1:6" s="95" customFormat="1" ht="13.8">
      <c r="A67" s="74" t="s">
        <v>27</v>
      </c>
      <c r="B67" s="123"/>
      <c r="C67" s="76">
        <f t="shared" si="3"/>
        <v>106.58</v>
      </c>
      <c r="D67" s="76">
        <f t="shared" si="3"/>
        <v>382.1</v>
      </c>
      <c r="E67" s="77">
        <f t="shared" si="4"/>
        <v>488.68</v>
      </c>
      <c r="F67" s="96"/>
    </row>
    <row r="68" spans="1:6" s="101" customFormat="1" ht="55.5" customHeight="1">
      <c r="A68" s="98" t="s">
        <v>93</v>
      </c>
      <c r="B68" s="124"/>
      <c r="C68" s="99">
        <f t="shared" si="3"/>
        <v>127.36</v>
      </c>
      <c r="D68" s="99">
        <f t="shared" si="3"/>
        <v>382.1</v>
      </c>
      <c r="E68" s="104">
        <f t="shared" si="4"/>
        <v>509.46000000000004</v>
      </c>
      <c r="F68" s="105"/>
    </row>
    <row r="69" spans="1:6" s="101" customFormat="1" ht="51.75" customHeight="1">
      <c r="A69" s="98" t="s">
        <v>94</v>
      </c>
      <c r="B69" s="124"/>
      <c r="C69" s="99">
        <f t="shared" si="3"/>
        <v>127.36</v>
      </c>
      <c r="D69" s="99">
        <f t="shared" si="3"/>
        <v>382.1</v>
      </c>
      <c r="E69" s="104">
        <f t="shared" si="4"/>
        <v>509.46000000000004</v>
      </c>
      <c r="F69" s="105"/>
    </row>
  </sheetData>
  <mergeCells count="8">
    <mergeCell ref="A43:A44"/>
    <mergeCell ref="A57:A58"/>
    <mergeCell ref="A5:E5"/>
    <mergeCell ref="A24:E24"/>
    <mergeCell ref="A42:E42"/>
    <mergeCell ref="A23:E23"/>
    <mergeCell ref="A41:E41"/>
    <mergeCell ref="A6:E6"/>
  </mergeCells>
  <phoneticPr fontId="6" type="noConversion"/>
  <printOptions horizontalCentered="1"/>
  <pageMargins left="0.25" right="0.25" top="0.25" bottom="0.2" header="0.25" footer="0.19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F36"/>
  <sheetViews>
    <sheetView defaultGridColor="0" topLeftCell="A16" colorId="22" zoomScaleNormal="100" workbookViewId="0">
      <selection activeCell="C33" sqref="C33:D36"/>
    </sheetView>
  </sheetViews>
  <sheetFormatPr defaultColWidth="9.81640625" defaultRowHeight="15"/>
  <cols>
    <col min="1" max="1" width="28.453125" style="62" customWidth="1"/>
    <col min="2" max="2" width="6.453125" style="62" customWidth="1"/>
    <col min="3" max="3" width="19.36328125" style="62" bestFit="1" customWidth="1"/>
    <col min="4" max="4" width="10.81640625" style="62" customWidth="1"/>
    <col min="5" max="5" width="9.81640625" style="62"/>
    <col min="6" max="6" width="3.54296875" style="62" customWidth="1"/>
    <col min="7" max="16384" width="9.81640625" style="62"/>
  </cols>
  <sheetData>
    <row r="1" spans="1:6" ht="21">
      <c r="A1" s="9" t="s">
        <v>134</v>
      </c>
    </row>
    <row r="2" spans="1:6" ht="17.399999999999999">
      <c r="A2" s="161" t="s">
        <v>140</v>
      </c>
    </row>
    <row r="3" spans="1:6" ht="17.399999999999999">
      <c r="A3" s="161" t="s">
        <v>139</v>
      </c>
    </row>
    <row r="4" spans="1:6" s="110" customFormat="1" ht="17.399999999999999">
      <c r="A4" s="161" t="s">
        <v>136</v>
      </c>
      <c r="B4" s="107"/>
      <c r="C4" s="108"/>
      <c r="D4" s="108"/>
      <c r="E4" s="109"/>
    </row>
    <row r="5" spans="1:6" s="110" customFormat="1" ht="17.399999999999999">
      <c r="A5" s="106"/>
      <c r="B5" s="107"/>
      <c r="C5" s="108"/>
      <c r="D5" s="108"/>
      <c r="E5" s="109"/>
    </row>
    <row r="6" spans="1:6" ht="15.6">
      <c r="A6" s="191" t="s">
        <v>137</v>
      </c>
      <c r="B6" s="192"/>
      <c r="C6" s="192"/>
      <c r="D6" s="192"/>
      <c r="E6" s="192"/>
    </row>
    <row r="7" spans="1:6" ht="22.8">
      <c r="A7" s="40" t="s">
        <v>95</v>
      </c>
      <c r="B7" s="56"/>
      <c r="C7" s="41"/>
      <c r="D7" s="42"/>
      <c r="E7" s="43"/>
    </row>
    <row r="8" spans="1:6" ht="17.399999999999999">
      <c r="A8" s="53" t="s">
        <v>96</v>
      </c>
      <c r="B8" s="53"/>
      <c r="C8" s="53" t="s">
        <v>97</v>
      </c>
      <c r="D8" s="53" t="s">
        <v>5</v>
      </c>
      <c r="E8" s="195" t="s">
        <v>6</v>
      </c>
    </row>
    <row r="9" spans="1:6" ht="17.399999999999999">
      <c r="A9" s="47" t="s">
        <v>73</v>
      </c>
      <c r="B9" s="63"/>
      <c r="C9" s="53" t="s">
        <v>98</v>
      </c>
      <c r="D9" s="53" t="s">
        <v>99</v>
      </c>
      <c r="E9" s="194" t="s">
        <v>6</v>
      </c>
    </row>
    <row r="10" spans="1:6" s="113" customFormat="1" ht="13.2">
      <c r="A10" s="111" t="s">
        <v>76</v>
      </c>
      <c r="B10" s="131"/>
      <c r="C10" s="144">
        <v>4.5599999999999996</v>
      </c>
      <c r="D10" s="144">
        <v>4.5599999999999996</v>
      </c>
      <c r="E10" s="145">
        <f>+C10+D10</f>
        <v>9.1199999999999992</v>
      </c>
      <c r="F10" s="112"/>
    </row>
    <row r="11" spans="1:6" s="113" customFormat="1" ht="13.2">
      <c r="A11" s="114" t="s">
        <v>77</v>
      </c>
      <c r="B11" s="115"/>
      <c r="C11" s="144">
        <v>9.14</v>
      </c>
      <c r="D11" s="144">
        <v>9.14</v>
      </c>
      <c r="E11" s="145">
        <f>+C11+D11</f>
        <v>18.28</v>
      </c>
    </row>
    <row r="12" spans="1:6" s="113" customFormat="1" ht="13.2">
      <c r="A12" s="114" t="s">
        <v>78</v>
      </c>
      <c r="B12" s="115"/>
      <c r="C12" s="144">
        <v>7.95</v>
      </c>
      <c r="D12" s="144">
        <v>7.96</v>
      </c>
      <c r="E12" s="145">
        <f>+C12+D12</f>
        <v>15.91</v>
      </c>
    </row>
    <row r="13" spans="1:6" s="113" customFormat="1" ht="13.2">
      <c r="A13" s="115" t="s">
        <v>79</v>
      </c>
      <c r="B13" s="132"/>
      <c r="C13" s="144">
        <v>12.83</v>
      </c>
      <c r="D13" s="144">
        <v>12.84</v>
      </c>
      <c r="E13" s="145">
        <f>+C13+D13</f>
        <v>25.67</v>
      </c>
    </row>
    <row r="14" spans="1:6" ht="22.8">
      <c r="A14" s="64" t="s">
        <v>3</v>
      </c>
      <c r="C14" s="44"/>
      <c r="D14" s="44"/>
    </row>
    <row r="15" spans="1:6" ht="17.399999999999999">
      <c r="A15" s="54" t="s">
        <v>2</v>
      </c>
      <c r="B15" s="120"/>
      <c r="C15" s="120" t="s">
        <v>97</v>
      </c>
      <c r="D15" s="54" t="s">
        <v>5</v>
      </c>
      <c r="E15" s="193" t="s">
        <v>6</v>
      </c>
    </row>
    <row r="16" spans="1:6" ht="17.399999999999999">
      <c r="A16" s="47" t="s">
        <v>73</v>
      </c>
      <c r="B16" s="63"/>
      <c r="C16" s="53" t="s">
        <v>98</v>
      </c>
      <c r="D16" s="53" t="s">
        <v>99</v>
      </c>
      <c r="E16" s="194" t="s">
        <v>6</v>
      </c>
    </row>
    <row r="17" spans="1:6" s="113" customFormat="1" ht="13.2">
      <c r="A17" s="111" t="s">
        <v>76</v>
      </c>
      <c r="B17" s="131" t="s">
        <v>100</v>
      </c>
      <c r="C17" s="146">
        <f>+C10*2</f>
        <v>9.1199999999999992</v>
      </c>
      <c r="D17" s="146">
        <f>+D10*2</f>
        <v>9.1199999999999992</v>
      </c>
      <c r="E17" s="145">
        <f>+C17+D17</f>
        <v>18.239999999999998</v>
      </c>
    </row>
    <row r="18" spans="1:6" s="113" customFormat="1" ht="13.2">
      <c r="A18" s="114" t="s">
        <v>77</v>
      </c>
      <c r="B18" s="115" t="s">
        <v>101</v>
      </c>
      <c r="C18" s="146">
        <f t="shared" ref="C18:D20" si="0">+C11*2</f>
        <v>18.28</v>
      </c>
      <c r="D18" s="146">
        <f t="shared" si="0"/>
        <v>18.28</v>
      </c>
      <c r="E18" s="145">
        <f>+C18+D18</f>
        <v>36.56</v>
      </c>
    </row>
    <row r="19" spans="1:6" s="113" customFormat="1" ht="13.2">
      <c r="A19" s="114" t="s">
        <v>78</v>
      </c>
      <c r="B19" s="115" t="s">
        <v>102</v>
      </c>
      <c r="C19" s="146">
        <f t="shared" si="0"/>
        <v>15.9</v>
      </c>
      <c r="D19" s="146">
        <f t="shared" si="0"/>
        <v>15.92</v>
      </c>
      <c r="E19" s="145">
        <f>+C19+D19</f>
        <v>31.82</v>
      </c>
    </row>
    <row r="20" spans="1:6" s="113" customFormat="1" ht="13.2">
      <c r="A20" s="111" t="s">
        <v>79</v>
      </c>
      <c r="B20" s="131" t="s">
        <v>103</v>
      </c>
      <c r="C20" s="146">
        <f t="shared" si="0"/>
        <v>25.66</v>
      </c>
      <c r="D20" s="146">
        <f t="shared" si="0"/>
        <v>25.68</v>
      </c>
      <c r="E20" s="145">
        <f>+C20+D20</f>
        <v>51.34</v>
      </c>
      <c r="F20" s="112"/>
    </row>
    <row r="21" spans="1:6" s="113" customFormat="1" ht="23.25" customHeight="1">
      <c r="A21" s="114"/>
      <c r="B21" s="121"/>
      <c r="C21" s="122"/>
      <c r="D21" s="122"/>
      <c r="E21" s="122"/>
      <c r="F21" s="112"/>
    </row>
    <row r="22" spans="1:6" ht="15.6">
      <c r="A22" s="191" t="s">
        <v>137</v>
      </c>
      <c r="B22" s="192"/>
      <c r="C22" s="192"/>
      <c r="D22" s="192"/>
      <c r="E22" s="192"/>
    </row>
    <row r="23" spans="1:6" ht="22.8">
      <c r="A23" s="40" t="s">
        <v>104</v>
      </c>
      <c r="B23" s="56"/>
      <c r="C23" s="41"/>
      <c r="D23" s="42"/>
      <c r="E23" s="43"/>
    </row>
    <row r="24" spans="1:6" ht="17.399999999999999">
      <c r="A24" s="53" t="s">
        <v>96</v>
      </c>
      <c r="B24" s="53"/>
      <c r="C24" s="53" t="s">
        <v>97</v>
      </c>
      <c r="D24" s="53" t="s">
        <v>5</v>
      </c>
      <c r="E24" s="195" t="s">
        <v>6</v>
      </c>
    </row>
    <row r="25" spans="1:6" ht="17.399999999999999">
      <c r="A25" s="47" t="s">
        <v>73</v>
      </c>
      <c r="B25" s="63"/>
      <c r="C25" s="53" t="s">
        <v>98</v>
      </c>
      <c r="D25" s="53" t="s">
        <v>99</v>
      </c>
      <c r="E25" s="196" t="s">
        <v>6</v>
      </c>
    </row>
    <row r="26" spans="1:6" s="113" customFormat="1" ht="13.2">
      <c r="A26" s="111" t="s">
        <v>76</v>
      </c>
      <c r="B26" s="131"/>
      <c r="C26" s="144">
        <v>7.12</v>
      </c>
      <c r="D26" s="144">
        <v>7.13</v>
      </c>
      <c r="E26" s="116">
        <f>C26+D26</f>
        <v>14.25</v>
      </c>
    </row>
    <row r="27" spans="1:6" s="113" customFormat="1" ht="13.2">
      <c r="A27" s="114" t="s">
        <v>77</v>
      </c>
      <c r="B27" s="115"/>
      <c r="C27" s="144">
        <v>13.63</v>
      </c>
      <c r="D27" s="144">
        <v>13.64</v>
      </c>
      <c r="E27" s="116">
        <f>C27+D27</f>
        <v>27.270000000000003</v>
      </c>
    </row>
    <row r="28" spans="1:6" s="113" customFormat="1" ht="13.2">
      <c r="A28" s="114" t="s">
        <v>78</v>
      </c>
      <c r="B28" s="115"/>
      <c r="C28" s="144">
        <v>14.26</v>
      </c>
      <c r="D28" s="144">
        <v>14.26</v>
      </c>
      <c r="E28" s="116">
        <f>C28+D28</f>
        <v>28.52</v>
      </c>
    </row>
    <row r="29" spans="1:6" s="113" customFormat="1" ht="13.2">
      <c r="A29" s="115" t="s">
        <v>79</v>
      </c>
      <c r="B29" s="132"/>
      <c r="C29" s="144">
        <v>26.72</v>
      </c>
      <c r="D29" s="144">
        <v>26.73</v>
      </c>
      <c r="E29" s="116">
        <f>C29+D29</f>
        <v>53.45</v>
      </c>
    </row>
    <row r="30" spans="1:6" ht="22.8">
      <c r="A30" s="64" t="s">
        <v>3</v>
      </c>
      <c r="C30" s="44"/>
      <c r="D30" s="44"/>
    </row>
    <row r="31" spans="1:6" ht="17.399999999999999">
      <c r="A31" s="117" t="s">
        <v>2</v>
      </c>
      <c r="B31" s="197"/>
      <c r="C31" s="119" t="s">
        <v>97</v>
      </c>
      <c r="D31" s="54" t="s">
        <v>5</v>
      </c>
      <c r="E31" s="193" t="s">
        <v>6</v>
      </c>
    </row>
    <row r="32" spans="1:6" ht="17.399999999999999">
      <c r="A32" s="118" t="s">
        <v>73</v>
      </c>
      <c r="B32" s="197"/>
      <c r="C32" s="134" t="s">
        <v>98</v>
      </c>
      <c r="D32" s="53" t="s">
        <v>99</v>
      </c>
      <c r="E32" s="194" t="s">
        <v>6</v>
      </c>
    </row>
    <row r="33" spans="1:5" s="113" customFormat="1" ht="13.2">
      <c r="A33" s="111" t="s">
        <v>76</v>
      </c>
      <c r="B33" s="133" t="s">
        <v>105</v>
      </c>
      <c r="C33" s="146">
        <f>+C26*2</f>
        <v>14.24</v>
      </c>
      <c r="D33" s="146">
        <f>+D26*2</f>
        <v>14.26</v>
      </c>
      <c r="E33" s="147">
        <f>C33+D33</f>
        <v>28.5</v>
      </c>
    </row>
    <row r="34" spans="1:5" s="113" customFormat="1" ht="13.2">
      <c r="A34" s="114" t="s">
        <v>77</v>
      </c>
      <c r="B34" s="115" t="s">
        <v>106</v>
      </c>
      <c r="C34" s="146">
        <f t="shared" ref="C34:D34" si="1">+C27*2</f>
        <v>27.26</v>
      </c>
      <c r="D34" s="146">
        <f t="shared" si="1"/>
        <v>27.28</v>
      </c>
      <c r="E34" s="147">
        <f>C34+D34</f>
        <v>54.540000000000006</v>
      </c>
    </row>
    <row r="35" spans="1:5" s="113" customFormat="1" ht="13.2">
      <c r="A35" s="114" t="s">
        <v>78</v>
      </c>
      <c r="B35" s="115" t="s">
        <v>107</v>
      </c>
      <c r="C35" s="146">
        <f t="shared" ref="C35:D35" si="2">+C28*2</f>
        <v>28.52</v>
      </c>
      <c r="D35" s="146">
        <f t="shared" si="2"/>
        <v>28.52</v>
      </c>
      <c r="E35" s="147">
        <f>C35+D35</f>
        <v>57.04</v>
      </c>
    </row>
    <row r="36" spans="1:5" s="113" customFormat="1" ht="13.2">
      <c r="A36" s="111" t="s">
        <v>79</v>
      </c>
      <c r="B36" s="131" t="s">
        <v>108</v>
      </c>
      <c r="C36" s="146">
        <f t="shared" ref="C36:D36" si="3">+C29*2</f>
        <v>53.44</v>
      </c>
      <c r="D36" s="146">
        <f t="shared" si="3"/>
        <v>53.46</v>
      </c>
      <c r="E36" s="147">
        <f>C36+D36</f>
        <v>106.9</v>
      </c>
    </row>
  </sheetData>
  <mergeCells count="7">
    <mergeCell ref="A6:E6"/>
    <mergeCell ref="A22:E22"/>
    <mergeCell ref="E31:E32"/>
    <mergeCell ref="E8:E9"/>
    <mergeCell ref="E15:E16"/>
    <mergeCell ref="E24:E25"/>
    <mergeCell ref="B31:B32"/>
  </mergeCells>
  <phoneticPr fontId="6" type="noConversion"/>
  <printOptions horizontalCentered="1"/>
  <pageMargins left="0.25" right="0.25" top="1" bottom="0.55000000000000004" header="0.5" footer="0.5"/>
  <pageSetup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topLeftCell="A3" workbookViewId="0">
      <selection activeCell="A21" sqref="A21"/>
    </sheetView>
  </sheetViews>
  <sheetFormatPr defaultColWidth="7.08984375" defaultRowHeight="13.2"/>
  <cols>
    <col min="1" max="2" width="12.6328125" style="17" customWidth="1"/>
    <col min="3" max="3" width="13.453125" style="17" bestFit="1" customWidth="1"/>
    <col min="4" max="4" width="12.36328125" style="17" customWidth="1"/>
    <col min="5" max="5" width="13" style="17" customWidth="1"/>
    <col min="6" max="6" width="9.90625" style="17" customWidth="1"/>
    <col min="7" max="16384" width="7.08984375" style="17"/>
  </cols>
  <sheetData>
    <row r="1" spans="1:6" ht="22.8">
      <c r="A1" s="198" t="s">
        <v>109</v>
      </c>
      <c r="B1" s="199"/>
      <c r="C1" s="199"/>
      <c r="D1" s="199"/>
      <c r="E1" s="199"/>
      <c r="F1" s="200"/>
    </row>
    <row r="2" spans="1:6" ht="23.4" thickBot="1">
      <c r="A2" s="201" t="s">
        <v>141</v>
      </c>
      <c r="B2" s="202"/>
      <c r="C2" s="202"/>
      <c r="D2" s="202"/>
      <c r="E2" s="202"/>
      <c r="F2" s="203"/>
    </row>
    <row r="3" spans="1:6" ht="39.6">
      <c r="A3" s="27" t="s">
        <v>110</v>
      </c>
      <c r="B3" s="26" t="s">
        <v>111</v>
      </c>
      <c r="C3" s="26" t="s">
        <v>112</v>
      </c>
      <c r="D3" s="26" t="s">
        <v>113</v>
      </c>
      <c r="E3" s="26" t="s">
        <v>114</v>
      </c>
      <c r="F3" s="28" t="s">
        <v>115</v>
      </c>
    </row>
    <row r="4" spans="1:6">
      <c r="A4" s="29" t="s">
        <v>116</v>
      </c>
      <c r="B4" s="72">
        <f>C4/2</f>
        <v>1.4999999999999999E-2</v>
      </c>
      <c r="C4" s="72">
        <v>0.03</v>
      </c>
      <c r="D4" s="25" t="s">
        <v>116</v>
      </c>
      <c r="E4" s="72">
        <f>F4/2</f>
        <v>4.4999999999999998E-2</v>
      </c>
      <c r="F4" s="73">
        <v>0.09</v>
      </c>
    </row>
    <row r="5" spans="1:6">
      <c r="A5" s="29" t="s">
        <v>117</v>
      </c>
      <c r="B5" s="72">
        <f t="shared" ref="B5:B15" si="0">C5/2</f>
        <v>0.02</v>
      </c>
      <c r="C5" s="72">
        <v>0.04</v>
      </c>
      <c r="D5" s="25" t="s">
        <v>117</v>
      </c>
      <c r="E5" s="72">
        <f t="shared" ref="E5:E15" si="1">F5/2</f>
        <v>0.05</v>
      </c>
      <c r="F5" s="73">
        <v>0.1</v>
      </c>
    </row>
    <row r="6" spans="1:6">
      <c r="A6" s="29" t="s">
        <v>118</v>
      </c>
      <c r="B6" s="72">
        <f t="shared" si="0"/>
        <v>2.5000000000000001E-2</v>
      </c>
      <c r="C6" s="72">
        <v>0.05</v>
      </c>
      <c r="D6" s="25" t="s">
        <v>118</v>
      </c>
      <c r="E6" s="72">
        <f t="shared" si="1"/>
        <v>0.06</v>
      </c>
      <c r="F6" s="73">
        <v>0.12</v>
      </c>
    </row>
    <row r="7" spans="1:6">
      <c r="A7" s="29" t="s">
        <v>119</v>
      </c>
      <c r="B7" s="72">
        <f t="shared" si="0"/>
        <v>0.04</v>
      </c>
      <c r="C7" s="72">
        <v>0.08</v>
      </c>
      <c r="D7" s="25" t="s">
        <v>119</v>
      </c>
      <c r="E7" s="72">
        <f t="shared" si="1"/>
        <v>0.09</v>
      </c>
      <c r="F7" s="73">
        <v>0.18</v>
      </c>
    </row>
    <row r="8" spans="1:6">
      <c r="A8" s="29" t="s">
        <v>120</v>
      </c>
      <c r="B8" s="72">
        <f t="shared" si="0"/>
        <v>6.5000000000000002E-2</v>
      </c>
      <c r="C8" s="72">
        <v>0.13</v>
      </c>
      <c r="D8" s="25" t="s">
        <v>120</v>
      </c>
      <c r="E8" s="72">
        <f t="shared" si="1"/>
        <v>0.14000000000000001</v>
      </c>
      <c r="F8" s="73">
        <v>0.28000000000000003</v>
      </c>
    </row>
    <row r="9" spans="1:6">
      <c r="A9" s="29" t="s">
        <v>121</v>
      </c>
      <c r="B9" s="72">
        <f t="shared" si="0"/>
        <v>0.1</v>
      </c>
      <c r="C9" s="72">
        <v>0.2</v>
      </c>
      <c r="D9" s="25" t="s">
        <v>121</v>
      </c>
      <c r="E9" s="72">
        <f t="shared" si="1"/>
        <v>0.21</v>
      </c>
      <c r="F9" s="73">
        <v>0.42</v>
      </c>
    </row>
    <row r="10" spans="1:6">
      <c r="A10" s="29" t="s">
        <v>122</v>
      </c>
      <c r="B10" s="72">
        <f t="shared" si="0"/>
        <v>0.185</v>
      </c>
      <c r="C10" s="72">
        <v>0.37</v>
      </c>
      <c r="D10" s="25" t="s">
        <v>122</v>
      </c>
      <c r="E10" s="72">
        <f t="shared" si="1"/>
        <v>0.32500000000000001</v>
      </c>
      <c r="F10" s="73">
        <v>0.65</v>
      </c>
    </row>
    <row r="11" spans="1:6">
      <c r="A11" s="29" t="s">
        <v>123</v>
      </c>
      <c r="B11" s="72">
        <f t="shared" si="0"/>
        <v>0.26</v>
      </c>
      <c r="C11" s="72">
        <v>0.52</v>
      </c>
      <c r="D11" s="25" t="s">
        <v>123</v>
      </c>
      <c r="E11" s="72">
        <f t="shared" si="1"/>
        <v>0.5</v>
      </c>
      <c r="F11" s="73">
        <v>1</v>
      </c>
    </row>
    <row r="12" spans="1:6">
      <c r="A12" s="29" t="s">
        <v>124</v>
      </c>
      <c r="B12" s="72">
        <f t="shared" si="0"/>
        <v>0.38500000000000001</v>
      </c>
      <c r="C12" s="72">
        <v>0.77</v>
      </c>
      <c r="D12" s="25" t="s">
        <v>124</v>
      </c>
      <c r="E12" s="72">
        <f t="shared" si="1"/>
        <v>0.72499999999999998</v>
      </c>
      <c r="F12" s="73">
        <v>1.45</v>
      </c>
    </row>
    <row r="13" spans="1:6">
      <c r="A13" s="29" t="s">
        <v>125</v>
      </c>
      <c r="B13" s="72">
        <f t="shared" si="0"/>
        <v>0.69</v>
      </c>
      <c r="C13" s="72">
        <v>1.38</v>
      </c>
      <c r="D13" s="25" t="s">
        <v>125</v>
      </c>
      <c r="E13" s="72">
        <f t="shared" si="1"/>
        <v>1.1399999999999999</v>
      </c>
      <c r="F13" s="73">
        <v>2.2799999999999998</v>
      </c>
    </row>
    <row r="14" spans="1:6">
      <c r="A14" s="29" t="s">
        <v>126</v>
      </c>
      <c r="B14" s="72">
        <f t="shared" si="0"/>
        <v>1.03</v>
      </c>
      <c r="C14" s="72">
        <v>2.06</v>
      </c>
      <c r="D14" s="25" t="s">
        <v>126</v>
      </c>
      <c r="E14" s="72">
        <f t="shared" si="1"/>
        <v>1.1399999999999999</v>
      </c>
      <c r="F14" s="73">
        <v>2.2799999999999998</v>
      </c>
    </row>
    <row r="15" spans="1:6">
      <c r="A15" s="29" t="s">
        <v>127</v>
      </c>
      <c r="B15" s="72">
        <f t="shared" si="0"/>
        <v>1.03</v>
      </c>
      <c r="C15" s="72">
        <v>2.06</v>
      </c>
      <c r="D15" s="25" t="s">
        <v>127</v>
      </c>
      <c r="E15" s="72">
        <f t="shared" si="1"/>
        <v>1.1399999999999999</v>
      </c>
      <c r="F15" s="73">
        <v>2.2799999999999998</v>
      </c>
    </row>
    <row r="16" spans="1:6" ht="13.8" thickBot="1">
      <c r="A16" s="209" t="s">
        <v>128</v>
      </c>
      <c r="B16" s="210"/>
      <c r="C16" s="210"/>
      <c r="D16" s="210"/>
      <c r="E16" s="210"/>
      <c r="F16" s="211"/>
    </row>
    <row r="17" spans="1:6">
      <c r="A17" s="174"/>
      <c r="B17" s="174"/>
      <c r="C17" s="174"/>
      <c r="D17" s="174"/>
      <c r="E17" s="174"/>
      <c r="F17" s="174"/>
    </row>
    <row r="18" spans="1:6" ht="13.8" thickBot="1"/>
    <row r="19" spans="1:6" ht="19.5" customHeight="1">
      <c r="A19" s="206" t="s">
        <v>129</v>
      </c>
      <c r="B19" s="207"/>
      <c r="C19" s="207"/>
      <c r="D19" s="207"/>
      <c r="E19" s="208"/>
    </row>
    <row r="20" spans="1:6" ht="23.4" thickBot="1">
      <c r="A20" s="201" t="s">
        <v>141</v>
      </c>
      <c r="B20" s="202"/>
      <c r="C20" s="202"/>
      <c r="D20" s="202"/>
      <c r="E20" s="203"/>
    </row>
    <row r="21" spans="1:6">
      <c r="A21" s="30" t="s">
        <v>130</v>
      </c>
      <c r="B21" s="23" t="s">
        <v>131</v>
      </c>
      <c r="C21" s="23" t="s">
        <v>132</v>
      </c>
      <c r="D21" s="23" t="s">
        <v>131</v>
      </c>
      <c r="E21" s="31" t="s">
        <v>132</v>
      </c>
    </row>
    <row r="22" spans="1:6">
      <c r="A22" s="32" t="s">
        <v>133</v>
      </c>
      <c r="B22" s="24" t="s">
        <v>1</v>
      </c>
      <c r="C22" s="24" t="s">
        <v>1</v>
      </c>
      <c r="D22" s="24" t="s">
        <v>2</v>
      </c>
      <c r="E22" s="33" t="s">
        <v>2</v>
      </c>
    </row>
    <row r="23" spans="1:6">
      <c r="A23" s="34">
        <v>100000</v>
      </c>
      <c r="B23" s="18">
        <f t="shared" ref="B23:C25" si="2">D23/2</f>
        <v>0.6</v>
      </c>
      <c r="C23" s="18">
        <f t="shared" si="2"/>
        <v>1.1499999999999999</v>
      </c>
      <c r="D23" s="18">
        <v>1.2</v>
      </c>
      <c r="E23" s="35">
        <v>2.2999999999999998</v>
      </c>
      <c r="F23" s="19"/>
    </row>
    <row r="24" spans="1:6">
      <c r="A24" s="34">
        <v>200000</v>
      </c>
      <c r="B24" s="18">
        <f t="shared" si="2"/>
        <v>1.2</v>
      </c>
      <c r="C24" s="18">
        <f t="shared" si="2"/>
        <v>2.2999999999999998</v>
      </c>
      <c r="D24" s="18">
        <v>2.4</v>
      </c>
      <c r="E24" s="35">
        <v>4.5999999999999996</v>
      </c>
      <c r="F24" s="19"/>
    </row>
    <row r="25" spans="1:6" ht="13.8" thickBot="1">
      <c r="A25" s="36">
        <v>300000</v>
      </c>
      <c r="B25" s="37">
        <f t="shared" si="2"/>
        <v>1.8</v>
      </c>
      <c r="C25" s="37">
        <f t="shared" si="2"/>
        <v>3.45</v>
      </c>
      <c r="D25" s="37">
        <v>3.6</v>
      </c>
      <c r="E25" s="38">
        <v>6.9</v>
      </c>
      <c r="F25" s="19"/>
    </row>
    <row r="26" spans="1:6">
      <c r="B26" s="19"/>
      <c r="C26" s="19"/>
      <c r="E26" s="19"/>
      <c r="F26" s="19"/>
    </row>
    <row r="27" spans="1:6" ht="15.6">
      <c r="A27" s="172"/>
    </row>
    <row r="28" spans="1:6" ht="22.8">
      <c r="A28" s="204"/>
      <c r="B28" s="204"/>
      <c r="C28" s="204"/>
      <c r="D28" s="204"/>
      <c r="E28" s="204"/>
      <c r="F28" s="204"/>
    </row>
    <row r="29" spans="1:6" ht="22.8">
      <c r="A29" s="204"/>
      <c r="B29" s="204"/>
      <c r="C29" s="204"/>
      <c r="D29" s="204"/>
      <c r="E29" s="204"/>
      <c r="F29" s="204"/>
    </row>
    <row r="30" spans="1:6">
      <c r="A30" s="173"/>
      <c r="B30" s="173"/>
      <c r="C30" s="173"/>
      <c r="D30" s="173"/>
      <c r="E30" s="173"/>
      <c r="F30" s="173"/>
    </row>
    <row r="31" spans="1:6">
      <c r="A31" s="174"/>
      <c r="B31" s="175"/>
      <c r="C31" s="175"/>
      <c r="D31" s="174"/>
      <c r="E31" s="175"/>
      <c r="F31" s="175"/>
    </row>
    <row r="32" spans="1:6">
      <c r="A32" s="174"/>
      <c r="B32" s="175"/>
      <c r="C32" s="175"/>
      <c r="D32" s="174"/>
      <c r="E32" s="175"/>
      <c r="F32" s="175"/>
    </row>
    <row r="33" spans="1:6">
      <c r="A33" s="174"/>
      <c r="B33" s="175"/>
      <c r="C33" s="175"/>
      <c r="D33" s="174"/>
      <c r="E33" s="175"/>
      <c r="F33" s="175"/>
    </row>
    <row r="34" spans="1:6">
      <c r="A34" s="174"/>
      <c r="B34" s="175"/>
      <c r="C34" s="175"/>
      <c r="D34" s="174"/>
      <c r="E34" s="175"/>
      <c r="F34" s="175"/>
    </row>
    <row r="35" spans="1:6">
      <c r="A35" s="174"/>
      <c r="B35" s="175"/>
      <c r="C35" s="175"/>
      <c r="D35" s="174"/>
      <c r="E35" s="175"/>
      <c r="F35" s="175"/>
    </row>
    <row r="36" spans="1:6">
      <c r="A36" s="174"/>
      <c r="B36" s="175"/>
      <c r="C36" s="175"/>
      <c r="D36" s="174"/>
      <c r="E36" s="175"/>
      <c r="F36" s="175"/>
    </row>
    <row r="37" spans="1:6">
      <c r="A37" s="174"/>
      <c r="B37" s="175"/>
      <c r="C37" s="175"/>
      <c r="D37" s="174"/>
      <c r="E37" s="175"/>
      <c r="F37" s="175"/>
    </row>
    <row r="38" spans="1:6">
      <c r="A38" s="174"/>
      <c r="B38" s="175"/>
      <c r="C38" s="175"/>
      <c r="D38" s="174"/>
      <c r="E38" s="175"/>
      <c r="F38" s="175"/>
    </row>
    <row r="39" spans="1:6">
      <c r="A39" s="174"/>
      <c r="B39" s="175"/>
      <c r="C39" s="175"/>
      <c r="D39" s="174"/>
      <c r="E39" s="175"/>
      <c r="F39" s="175"/>
    </row>
    <row r="40" spans="1:6">
      <c r="A40" s="174"/>
      <c r="B40" s="175"/>
      <c r="C40" s="175"/>
      <c r="D40" s="174"/>
      <c r="E40" s="175"/>
      <c r="F40" s="175"/>
    </row>
    <row r="41" spans="1:6">
      <c r="A41" s="174"/>
      <c r="B41" s="175"/>
      <c r="C41" s="175"/>
      <c r="D41" s="174"/>
      <c r="E41" s="175"/>
      <c r="F41" s="175"/>
    </row>
    <row r="42" spans="1:6">
      <c r="A42" s="174"/>
      <c r="B42" s="175"/>
      <c r="C42" s="175"/>
      <c r="D42" s="174"/>
      <c r="E42" s="175"/>
      <c r="F42" s="175"/>
    </row>
    <row r="43" spans="1:6">
      <c r="A43" s="205"/>
      <c r="B43" s="205"/>
      <c r="C43" s="205"/>
      <c r="D43" s="205"/>
      <c r="E43" s="205"/>
      <c r="F43" s="205"/>
    </row>
    <row r="45" spans="1:6" ht="22.8">
      <c r="A45" s="204"/>
      <c r="B45" s="204"/>
      <c r="C45" s="204"/>
      <c r="D45" s="204"/>
      <c r="E45" s="204"/>
    </row>
    <row r="46" spans="1:6" ht="22.8">
      <c r="A46" s="204"/>
      <c r="B46" s="204"/>
      <c r="C46" s="204"/>
      <c r="D46" s="204"/>
      <c r="E46" s="204"/>
    </row>
    <row r="47" spans="1:6">
      <c r="A47" s="174"/>
      <c r="B47" s="174"/>
      <c r="C47" s="174"/>
      <c r="D47" s="174"/>
      <c r="E47" s="174"/>
    </row>
    <row r="48" spans="1:6">
      <c r="A48" s="174"/>
      <c r="B48" s="174"/>
      <c r="C48" s="174"/>
      <c r="D48" s="174"/>
      <c r="E48" s="174"/>
    </row>
    <row r="49" spans="1:6">
      <c r="A49" s="176"/>
      <c r="B49" s="19"/>
      <c r="C49" s="19"/>
      <c r="D49" s="19"/>
      <c r="E49" s="19"/>
      <c r="F49" s="19"/>
    </row>
    <row r="50" spans="1:6">
      <c r="A50" s="176"/>
      <c r="B50" s="19"/>
      <c r="C50" s="19"/>
      <c r="D50" s="19"/>
      <c r="E50" s="19"/>
      <c r="F50" s="19"/>
    </row>
    <row r="51" spans="1:6">
      <c r="A51" s="176"/>
      <c r="B51" s="19"/>
      <c r="C51" s="19"/>
      <c r="D51" s="19"/>
      <c r="E51" s="19"/>
      <c r="F51" s="19"/>
    </row>
  </sheetData>
  <mergeCells count="10">
    <mergeCell ref="A45:E45"/>
    <mergeCell ref="A46:E46"/>
    <mergeCell ref="A19:E19"/>
    <mergeCell ref="A20:E20"/>
    <mergeCell ref="A16:F16"/>
    <mergeCell ref="A1:F1"/>
    <mergeCell ref="A2:F2"/>
    <mergeCell ref="A28:F28"/>
    <mergeCell ref="A29:F29"/>
    <mergeCell ref="A43:F43"/>
  </mergeCells>
  <phoneticPr fontId="1" type="noConversion"/>
  <pageMargins left="0.75" right="0.75" top="1" bottom="1" header="0.5" footer="0.5"/>
  <pageSetup scale="83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B278180ADE0C40B9BAAD7BBB24D4B0" ma:contentTypeVersion="19" ma:contentTypeDescription="Create a new document." ma:contentTypeScope="" ma:versionID="a5960cf892f67f6b495ac34501836e85">
  <xsd:schema xmlns:xsd="http://www.w3.org/2001/XMLSchema" xmlns:xs="http://www.w3.org/2001/XMLSchema" xmlns:p="http://schemas.microsoft.com/office/2006/metadata/properties" xmlns:ns1="http://schemas.microsoft.com/sharepoint/v3" xmlns:ns2="1d7b6081-7583-4274-933f-ce5f7d062d00" targetNamespace="http://schemas.microsoft.com/office/2006/metadata/properties" ma:root="true" ma:fieldsID="70413e6ed54aeb8bae62061e5160ec4b" ns1:_="" ns2:_="">
    <xsd:import namespace="http://schemas.microsoft.com/sharepoint/v3"/>
    <xsd:import namespace="1d7b6081-7583-4274-933f-ce5f7d062d00"/>
    <xsd:element name="properties">
      <xsd:complexType>
        <xsd:sequence>
          <xsd:element name="documentManagement">
            <xsd:complexType>
              <xsd:all>
                <xsd:element ref="ns2:Plan_x0020_Year" minOccurs="0"/>
                <xsd:element ref="ns2:Sub_x002d_Category" minOccurs="0"/>
                <xsd:element ref="ns2:Category0" minOccurs="0"/>
                <xsd:element ref="ns2:PostDate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b6081-7583-4274-933f-ce5f7d062d00" elementFormDefault="qualified">
    <xsd:import namespace="http://schemas.microsoft.com/office/2006/documentManagement/types"/>
    <xsd:import namespace="http://schemas.microsoft.com/office/infopath/2007/PartnerControls"/>
    <xsd:element name="Plan_x0020_Year" ma:index="2" nillable="true" ma:displayName="Plan Year" ma:indexed="true" ma:internalName="Plan_x0020_Year" ma:readOnly="false">
      <xsd:simpleType>
        <xsd:restriction base="dms:Text">
          <xsd:maxLength value="255"/>
        </xsd:restriction>
      </xsd:simpleType>
    </xsd:element>
    <xsd:element name="Sub_x002d_Category" ma:index="3" nillable="true" ma:displayName="Sub-Category" ma:default="Miscellaneous" ma:format="Dropdown" ma:indexed="true" ma:internalName="Sub_x002d_Category" ma:readOnly="false">
      <xsd:simpleType>
        <xsd:restriction base="dms:Choice">
          <xsd:enumeration value="Aetna"/>
          <xsd:enumeration value="CareFirst"/>
          <xsd:enumeration value="UnitedHealthcare"/>
          <xsd:enumeration value="Affidavits"/>
          <xsd:enumeration value="Archive"/>
          <xsd:enumeration value="Forms"/>
          <xsd:enumeration value="Information"/>
          <xsd:enumeration value="Instructions"/>
          <xsd:enumeration value="Miscellaneous"/>
          <xsd:enumeration value="NewsUpdates"/>
          <xsd:enumeration value="PayrollSchedule"/>
          <xsd:enumeration value="PremiumRates"/>
          <xsd:enumeration value="Presentations"/>
        </xsd:restriction>
      </xsd:simpleType>
    </xsd:element>
    <xsd:element name="Category0" ma:index="4" nillable="true" ma:displayName="Category" ma:default="General" ma:format="Dropdown" ma:indexed="true" ma:internalName="Category0" ma:readOnly="false">
      <xsd:simpleType>
        <xsd:restriction base="dms:Choice">
          <xsd:enumeration value="ABCCorner"/>
          <xsd:enumeration value="AccDeath"/>
          <xsd:enumeration value="BehavioralPlan"/>
          <xsd:enumeration value="DentalPlan"/>
          <xsd:enumeration value="DrugPlan"/>
          <xsd:enumeration value="FlexSpending"/>
          <xsd:enumeration value="General"/>
          <xsd:enumeration value="LifeInsurance"/>
          <xsd:enumeration value="LongTermCare"/>
          <xsd:enumeration value="MedicalPlan"/>
          <xsd:enumeration value="OpenEnrollment"/>
          <xsd:enumeration value="Wellness"/>
        </xsd:restriction>
      </xsd:simpleType>
    </xsd:element>
    <xsd:element name="PostDate" ma:index="5" nillable="true" ma:displayName="PostDate" ma:default="[today]" ma:format="DateOnly" ma:indexed="true" ma:internalName="Pos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_x002d_Category xmlns="1d7b6081-7583-4274-933f-ce5f7d062d00">Miscellaneous</Sub_x002d_Category>
    <PublishingExpirationDate xmlns="http://schemas.microsoft.com/sharepoint/v3" xsi:nil="true"/>
    <PostDate xmlns="1d7b6081-7583-4274-933f-ce5f7d062d00">2023-10-18T16:54:51+00:00</PostDate>
    <PublishingStartDate xmlns="http://schemas.microsoft.com/sharepoint/v3" xsi:nil="true"/>
    <Plan_x0020_Year xmlns="1d7b6081-7583-4274-933f-ce5f7d062d00" xsi:nil="true"/>
    <Category0 xmlns="1d7b6081-7583-4274-933f-ce5f7d062d00">General</Category0>
  </documentManagement>
</p:properties>
</file>

<file path=customXml/itemProps1.xml><?xml version="1.0" encoding="utf-8"?>
<ds:datastoreItem xmlns:ds="http://schemas.openxmlformats.org/officeDocument/2006/customXml" ds:itemID="{6F489C81-5FEF-4C5A-BD8E-2636F2E147FB}"/>
</file>

<file path=customXml/itemProps2.xml><?xml version="1.0" encoding="utf-8"?>
<ds:datastoreItem xmlns:ds="http://schemas.openxmlformats.org/officeDocument/2006/customXml" ds:itemID="{1D1106DC-EE85-46A2-AE7F-E0C18CDA1493}"/>
</file>

<file path=customXml/itemProps3.xml><?xml version="1.0" encoding="utf-8"?>
<ds:datastoreItem xmlns:ds="http://schemas.openxmlformats.org/officeDocument/2006/customXml" ds:itemID="{FC58550E-E029-4CCC-98FA-B3DE49B58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Medical Plans</vt:lpstr>
      <vt:lpstr>Rx</vt:lpstr>
      <vt:lpstr>Dental</vt:lpstr>
      <vt:lpstr>Life.AD&amp;D</vt:lpstr>
      <vt:lpstr>Dental!Print_Area</vt:lpstr>
      <vt:lpstr>'Life.AD&amp;D'!Print_Area</vt:lpstr>
      <vt:lpstr>'Medical Plans'!Print_Area</vt:lpstr>
      <vt:lpstr>Rx!Print_Area</vt:lpstr>
    </vt:vector>
  </TitlesOfParts>
  <Manager/>
  <Company>dbm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2007 Premium Rates</dc:title>
  <dc:subject/>
  <dc:creator>jpyzik</dc:creator>
  <cp:keywords/>
  <dc:description/>
  <cp:lastModifiedBy>Kuminski, Christina</cp:lastModifiedBy>
  <cp:revision/>
  <cp:lastPrinted>2022-08-17T17:51:52Z</cp:lastPrinted>
  <dcterms:created xsi:type="dcterms:W3CDTF">2002-09-03T14:08:10Z</dcterms:created>
  <dcterms:modified xsi:type="dcterms:W3CDTF">2023-09-27T15:28:00Z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0x010100ABB278180ADE0C40B9BAAD7BBB24D4B0</vt:lpwstr>
  </property>
</Properties>
</file>