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workbookProtection workbookPassword="DC70" lockStructure="1"/>
  <bookViews>
    <workbookView xWindow="-15" yWindow="-15" windowWidth="12600" windowHeight="13410" activeTab="4"/>
  </bookViews>
  <sheets>
    <sheet name="T-1 Fin. Proposal Instructions" sheetId="4" r:id="rId1"/>
    <sheet name="T-2 Fin. Compliance Checklist" sheetId="5" r:id="rId2"/>
    <sheet name="T-3 Explanations &amp; Deviations" sheetId="6" r:id="rId3"/>
    <sheet name="T-4 Admin and NAF" sheetId="7" r:id="rId4"/>
    <sheet name="T-5 Claims Repricing" sheetId="8" r:id="rId5"/>
    <sheet name="T-6 Financial Proposal Summary" sheetId="9" r:id="rId6"/>
  </sheets>
  <externalReferences>
    <externalReference r:id="rId7"/>
    <externalReference r:id="rId8"/>
    <externalReference r:id="rId9"/>
    <externalReference r:id="rId10"/>
    <externalReference r:id="rId11"/>
    <externalReference r:id="rId12"/>
    <externalReference r:id="rId13"/>
  </externalReferences>
  <definedNames>
    <definedName name="__123Graph_C" localSheetId="5" hidden="1">'[1]Monthly ER Cost $'!#REF!</definedName>
    <definedName name="__123Graph_C" hidden="1">'[1]Monthly ER Cost $'!#REF!</definedName>
    <definedName name="__123Graph_D" localSheetId="5" hidden="1">'[1]Monthly ER Cost $'!#REF!</definedName>
    <definedName name="__123Graph_D" hidden="1">'[1]Monthly ER Cost $'!#REF!</definedName>
    <definedName name="_Fill" localSheetId="5" hidden="1">#REF!</definedName>
    <definedName name="_Fill" hidden="1">#REF!</definedName>
    <definedName name="_Key1" localSheetId="5" hidden="1">#REF!</definedName>
    <definedName name="_Key1" hidden="1">#REF!</definedName>
    <definedName name="_Order1" hidden="1">0</definedName>
    <definedName name="_per2" localSheetId="5">#REF!</definedName>
    <definedName name="_per2">#REF!</definedName>
    <definedName name="_per3" localSheetId="5">#REF!</definedName>
    <definedName name="_per3">#REF!</definedName>
    <definedName name="_Sort" localSheetId="5" hidden="1">#REF!</definedName>
    <definedName name="_Sort" hidden="1">#REF!</definedName>
    <definedName name="Actual_Calendar_Figures">#N/A</definedName>
    <definedName name="Actual_Fiscal_Figures">#N/A</definedName>
    <definedName name="approvla" hidden="1">{#N/A,#N/A,FALSE,"Cosmos Report"}</definedName>
    <definedName name="awp_day" localSheetId="5">[2]controls!#REF!</definedName>
    <definedName name="awp_day">[2]controls!#REF!</definedName>
    <definedName name="BenPlanSplits">'[3]Cost &amp; Plan Inputs'!$C$16:$E$20,'[3]Cost &amp; Plan Inputs'!$C$31:$E$35</definedName>
    <definedName name="chart2labels">'[4]Chart Input I'!$A$25:$A$29,'[4]Chart Input I'!$A$200</definedName>
    <definedName name="ciq_code2">[5]ciq_copay_code!$A$1:$A$11434,[5]ciq_copay_code!$A$13063:$A$14377,[5]ciq_copay_code!$A$14434:$A$14444</definedName>
    <definedName name="copay_mod" localSheetId="5">[2]controls!#REF!</definedName>
    <definedName name="copay_mod">[2]controls!#REF!</definedName>
    <definedName name="cpt" localSheetId="5">#REF!</definedName>
    <definedName name="demographics" localSheetId="5">[2]controls!#REF!</definedName>
    <definedName name="demographics">[2]controls!#REF!</definedName>
    <definedName name="drivers_trend" localSheetId="5">[2]controls!#REF!</definedName>
    <definedName name="drivers_trend">[2]controls!#REF!</definedName>
    <definedName name="fast_ciq1">[5]ciq_copay_code!$A$8516:'[5]ciq_copay_code'!$A$8697</definedName>
    <definedName name="fast_ciq2">[5]ciq_copay_code!$A$9077:$A$9152,[5]ciq_copay_code!$A$9221:$A$9287,[5]ciq_copay_code!$A$9354:$A$9421</definedName>
    <definedName name="fast_ciq4">[5]ciq_copay_code!$A$11237:$A$11282,[5]ciq_copay_code!$A$11329:$A$11362,[5]ciq_copay_code!$A$11392:$A$11434</definedName>
    <definedName name="fast_ciq6">[5]ciq_copay_code!$A$13569:$A$13593,[5]ciq_copay_code!$A$13642:$A$13723</definedName>
    <definedName name="inf" localSheetId="5">#REF!</definedName>
    <definedName name="inf">#REF!</definedName>
    <definedName name="infdata" localSheetId="5">#REF!</definedName>
    <definedName name="infdata">#REF!</definedName>
    <definedName name="key_alone" localSheetId="5">[2]controls!#REF!</definedName>
    <definedName name="key_alone">[2]controls!#REF!</definedName>
    <definedName name="key_cs" localSheetId="5">[2]controls!#REF!</definedName>
    <definedName name="key_cs">[2]controls!#REF!</definedName>
    <definedName name="key_hd" localSheetId="5">[2]controls!#REF!</definedName>
    <definedName name="key_hd">[2]controls!#REF!</definedName>
    <definedName name="List_Exp_Dev">'[6]Drop Down Lists'!$C$9:$C$11</definedName>
    <definedName name="List_YesNo">'[6]Drop Down Lists'!$C$1:$C$3</definedName>
    <definedName name="Macro1" localSheetId="5">#REF!</definedName>
    <definedName name="Macro1">#REF!</definedName>
    <definedName name="Macro2" localSheetId="5">#REF!</definedName>
    <definedName name="Macro2">#REF!</definedName>
    <definedName name="Macro3" localSheetId="5">#REF!</definedName>
    <definedName name="Macro3">#REF!</definedName>
    <definedName name="Macro4" localSheetId="5">#REF!</definedName>
    <definedName name="Macro4">#REF!</definedName>
    <definedName name="Macro5" localSheetId="5">#REF!</definedName>
    <definedName name="Macro5">#REF!</definedName>
    <definedName name="Macro6" localSheetId="5">#REF!</definedName>
    <definedName name="Macro6">#REF!</definedName>
    <definedName name="Macro7" localSheetId="5">#REF!</definedName>
    <definedName name="Macro7">#REF!</definedName>
    <definedName name="Macro8" localSheetId="5">#REF!</definedName>
    <definedName name="Macro8">#REF!</definedName>
    <definedName name="md_hide1" localSheetId="5">#REF!</definedName>
    <definedName name="md_hide1">#REF!</definedName>
    <definedName name="md_hide10" localSheetId="5">#REF!</definedName>
    <definedName name="md_hide10">#REF!</definedName>
    <definedName name="md_hide11" localSheetId="5">#REF!</definedName>
    <definedName name="md_hide11">#REF!</definedName>
    <definedName name="md_hide12" localSheetId="5">#REF!</definedName>
    <definedName name="md_hide12">#REF!</definedName>
    <definedName name="md_hide13" localSheetId="5">#REF!</definedName>
    <definedName name="md_hide13">#REF!</definedName>
    <definedName name="md_hide14" localSheetId="5">#REF!</definedName>
    <definedName name="md_hide14">#REF!</definedName>
    <definedName name="md_hide15" localSheetId="5">#REF!</definedName>
    <definedName name="md_hide15">#REF!</definedName>
    <definedName name="md_hide16" localSheetId="5">#REF!</definedName>
    <definedName name="md_hide16">#REF!</definedName>
    <definedName name="md_hide17" localSheetId="5">#REF!</definedName>
    <definedName name="md_hide17">#REF!</definedName>
    <definedName name="md_hide18" localSheetId="5">#REF!</definedName>
    <definedName name="md_hide18">#REF!</definedName>
    <definedName name="md_hide19" localSheetId="5">#REF!</definedName>
    <definedName name="md_hide19">#REF!</definedName>
    <definedName name="md_hide2" localSheetId="5">#REF!</definedName>
    <definedName name="md_hide2">#REF!</definedName>
    <definedName name="md_hide20" localSheetId="5">#REF!</definedName>
    <definedName name="md_hide20">#REF!</definedName>
    <definedName name="md_hide21" localSheetId="5">#REF!</definedName>
    <definedName name="md_hide21">#REF!</definedName>
    <definedName name="md_hide22" localSheetId="5">#REF!</definedName>
    <definedName name="md_hide22">#REF!</definedName>
    <definedName name="md_hide3" localSheetId="5">#REF!</definedName>
    <definedName name="md_hide3">#REF!</definedName>
    <definedName name="md_hide4" localSheetId="5">#REF!</definedName>
    <definedName name="md_hide4">#REF!</definedName>
    <definedName name="md_hide5" localSheetId="5">#REF!</definedName>
    <definedName name="md_hide5">#REF!</definedName>
    <definedName name="md_hide6" localSheetId="5">#REF!</definedName>
    <definedName name="md_hide6">#REF!</definedName>
    <definedName name="md_hide7" localSheetId="5">#REF!</definedName>
    <definedName name="md_hide7">#REF!</definedName>
    <definedName name="md_hide8" localSheetId="5">#REF!</definedName>
    <definedName name="md_hide8">#REF!</definedName>
    <definedName name="md_hide9" localSheetId="5">#REF!</definedName>
    <definedName name="md_hide9">#REF!</definedName>
    <definedName name="mgross_cost" localSheetId="5">#REF!</definedName>
    <definedName name="mgross_cost">#REF!</definedName>
    <definedName name="minmax1" localSheetId="5">#REF!</definedName>
    <definedName name="minmax1">#REF!</definedName>
    <definedName name="Months" localSheetId="5">#REF!</definedName>
    <definedName name="Months">#REF!</definedName>
    <definedName name="NetCostPMPY" localSheetId="5">[3]CalcPage!#REF!</definedName>
    <definedName name="NetCostPMPY">[3]CalcPage!#REF!</definedName>
    <definedName name="Offeror_Name">'[6]M-2 Fin. Compliance Checklist'!$A$19</definedName>
    <definedName name="opt3copays" localSheetId="5">#REF!,#REF!,#REF!,#REF!</definedName>
    <definedName name="opt3copays">#REF!,#REF!,#REF!,#REF!</definedName>
    <definedName name="PPTTemplates" localSheetId="5">#REF!</definedName>
    <definedName name="PPTTemplates">#REF!</definedName>
    <definedName name="ppttemplates2" localSheetId="5">#REF!</definedName>
    <definedName name="ppttemplates2">#REF!</definedName>
    <definedName name="PPTTemplateSelection" localSheetId="5">#REF!</definedName>
    <definedName name="PPTTemplateSelection">#REF!</definedName>
    <definedName name="prev_drug">'[7]Top Drugs1'!$B$6:$W$55</definedName>
    <definedName name="_xlnm.Print_Area" localSheetId="0">'T-1 Fin. Proposal Instructions'!$A$1:$B$50</definedName>
    <definedName name="_xlnm.Print_Area" localSheetId="1">'T-2 Fin. Compliance Checklist'!$A$1:$C$20</definedName>
    <definedName name="_xlnm.Print_Area" localSheetId="2">'T-3 Explanations &amp; Deviations'!$A$1:$D$20</definedName>
    <definedName name="_xlnm.Print_Area" localSheetId="3">'T-4 Admin and NAF'!$A$1:$O$42</definedName>
    <definedName name="_xlnm.Print_Area" localSheetId="4">'T-5 Claims Repricing'!$A$1:$F$22</definedName>
    <definedName name="_xlnm.Print_Area" localSheetId="5">'T-6 Financial Proposal Summary'!$A$1:$K$20</definedName>
    <definedName name="_xlnm.Print_Titles" localSheetId="5">'T-6 Financial Proposal Summary'!$9:$13</definedName>
    <definedName name="qryRenee" localSheetId="5">#REF!</definedName>
    <definedName name="qryRenee">#REF!</definedName>
    <definedName name="Recover" localSheetId="5">#REF!</definedName>
    <definedName name="Recover">#REF!</definedName>
    <definedName name="Report_Extract" localSheetId="5">#REF!</definedName>
    <definedName name="Report_Extract">#REF!</definedName>
    <definedName name="Ret_Ded_Vals" localSheetId="5">[3]CalcPage!#REF!</definedName>
    <definedName name="Ret_Ded_Vals">[3]CalcPage!#REF!</definedName>
    <definedName name="RFP_No">'[6]M-1 Fin. Proposal Instructions'!$B$7</definedName>
    <definedName name="rgross_cost" localSheetId="5">#REF!</definedName>
    <definedName name="rgross_cost">#REF!</definedName>
    <definedName name="Save_hide_1" localSheetId="5">#REF!</definedName>
    <definedName name="Save_hide_1">#REF!</definedName>
    <definedName name="sld_title" localSheetId="5">#REF!</definedName>
    <definedName name="sld_title">#REF!</definedName>
    <definedName name="Switch" localSheetId="5">#REF!</definedName>
    <definedName name="Switch">#REF!</definedName>
    <definedName name="TableName">"Dummy"</definedName>
    <definedName name="test" localSheetId="5">#REF!</definedName>
    <definedName name="test">#REF!</definedName>
    <definedName name="TestCol" localSheetId="5">#REF!</definedName>
    <definedName name="TestCol">#REF!</definedName>
    <definedName name="TestColoers" localSheetId="5">#REF!</definedName>
    <definedName name="TestColoers">#REF!</definedName>
    <definedName name="TestColors" localSheetId="5">#REF!</definedName>
    <definedName name="TestColors">#REF!</definedName>
    <definedName name="TestRow" localSheetId="5">#REF!</definedName>
    <definedName name="TestRow">#REF!</definedName>
    <definedName name="TesttUtils" localSheetId="5">#REF!</definedName>
    <definedName name="TesttUtils">#REF!</definedName>
    <definedName name="top_drugs" localSheetId="5">[2]controls!#REF!</definedName>
    <definedName name="top_drugs">[2]controls!#REF!</definedName>
    <definedName name="trend_comp" localSheetId="5">#REF!</definedName>
    <definedName name="trend_comp">#REF!</definedName>
    <definedName name="wrn.Approval." hidden="1">{#N/A,#N/A,FALSE,"Approval Form"}</definedName>
    <definedName name="wrn.Approval2." hidden="1">{#N/A,#N/A,FALSE,"Approval2"}</definedName>
    <definedName name="wrn.Cosmos._.Report." hidden="1">{#N/A,#N/A,FALSE,"Cosmos Report"}</definedName>
    <definedName name="wrn.Draft_All."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Detail(4)";"Self",#N/A,FALSE,"Self-Pay Summary";"Sdetail1",#N/A,FALSE,"Self-Pay Detail";"Sdetail2",#N/A,FALSE,"Self-Pay Detail (2)";"Sdetail3",#N/A,FALSE,"Self-Pay Detail (3)"}</definedName>
    <definedName name="wrn.Draft_COBRA_1." hidden="1">{"Regular_1",#N/A,FALSE,"Trend Form";"Disability_1",#N/A,FALSE,"Trend Form";"Detail_1",#N/A,FALSE,"Trend Form"}</definedName>
    <definedName name="wrn.Draft_COBRA_1_2." hidden="1">{"Regular_1",#N/A,FALSE,"Trend Form";"Disability_1",#N/A,FALSE,"Trend Form";"Detail_1",#N/A,FALSE,"Trend Form";"Regular_2",#N/A,FALSE,"Trend Form";"Disability_2",#N/A,FALSE,"Trend Form";"Detail_2",#N/A,FALSE,"Trend Form"}</definedName>
    <definedName name="wrn.Draft_COBRA_1_2_3." hidden="1">{"Regular_1",#N/A,FALSE,"Trend Form";"Disability_1",#N/A,FALSE,"Trend Form";"Detail_1",#N/A,FALSE,"Trend Form";"Regular_2",#N/A,FALSE,"Trend Form";"Disability_2",#N/A,FALSE,"Trend Form";"Detail_2",#N/A,FALSE,"Trend Form";"Regular_3",#N/A,FALSE,"Trend Form";"Disabilty_3",#N/A,FALSE,"Trend Form";"Detail_3",#N/A,FALSE,"Trend Form"}</definedName>
    <definedName name="wrn.Draft_COBRA_1_2_3_4."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definedName>
    <definedName name="wrn.Draft_Cobra1." hidden="1">{"Cobra1",#N/A,FALSE,"COBRA Summary";"Disability1",#N/A,FALSE,"Disability Summary";"Cdetail1",#N/A,FALSE,"COBRA Detail"}</definedName>
    <definedName name="wrn.Draft_Cobra1_2." hidden="1">{"Cobra1",#N/A,FALSE,"COBRA Summary";"Disability1",#N/A,FALSE,"Disability Summary";"Cdetail1",#N/A,FALSE,"COBRA Detail";"Cobra2",#N/A,FALSE,"COBRA Summary(2)";"Disability2",#N/A,FALSE,"Disability Summary(2)";"Cdetail2",#N/A,FALSE,"COBRA Detail(2)"}</definedName>
    <definedName name="wrn.Draft_Cobra1_2_3."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definedName>
    <definedName name="wrn.Draft_Cobra1_2_3_4."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definedName>
    <definedName name="wrn.Draft_Report." hidden="1">{"Summary",#N/A,FALSE,"Chart Input III";"Aggregate",#N/A,FALSE,"Chart Input III";"Annual_Change",#N/A,FALSE,"Trend Form";"PMPM",#N/A,FALSE,"Chart Input III";"PMPM_Change",#N/A,FALSE,"Trend Form";"Proj_Change",#N/A,FALSE,"Chart Input I";"Partial",#N/A,FALSE,"Chart Input III";"Expense_Chart",#N/A,FALSE,"Chart Input III";"Input",#N/A,FALSE,"Chart Input III";"Assumptions",#N/A,FALSE,"Chart Input III";"Retiree",#N/A,FALSE,"Chart Input III";"Res_Chart",#N/A,FALSE,"Chart Input III";"Reserves",#N/A,FALSE,"Chart Input III";"Trend",#N/A,FALSE,"Trend Form"}</definedName>
    <definedName name="wrn.Draft_Report_All."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Form";"Self_Summary",#N/A,FALSE,"Trend Form";"Self_Detail_1",#N/A,FALSE,"Trend Form";"Self_Detail_2",#N/A,FALSE,"Trend Form";"Self_Detail_3",#N/A,FALSE,"Trend Form";"Trend_Form",#N/A,FALSE,"Trend Form"}</definedName>
    <definedName name="wrn.Draft_Self." hidden="1">{"Self_Summary",#N/A,FALSE,"Trend Form";"Self_Detail_1",#N/A,FALSE,"Trend Form";"Self_Detail_2",#N/A,FALSE,"Trend Form";"Self_Detail_3",#N/A,FALSE,"Trend Form"}</definedName>
    <definedName name="wrn.Medical." hidden="1">{#N/A,#N/A,TRUE,"Medical";#N/A,#N/A,TRUE,"large";#N/A,#N/A,TRUE,"HMO NE-HMO Blue";#N/A,#N/A,TRUE,"PPO - Blue Care Elect Preferred";#N/A,#N/A,TRUE,"BCBS Renewal Calculation";#N/A,#N/A,TRUE,"Segal Renewal Calculation";#N/A,#N/A,TRUE,"HMO";#N/A,#N/A,TRUE,"BlueCare Elect PPO";#N/A,#N/A,TRUE,"Aetna";#N/A,#N/A,TRUE,"Questionnaire"}</definedName>
    <definedName name="wrn.Medical._.Ratio." hidden="1">{#N/A,#N/A,FALSE,"Medical Ratio"}</definedName>
    <definedName name="wrn.New._.Client._.Report." hidden="1">{#N/A,#N/A,TRUE,"Cover";#N/A,#N/A,TRUE,"Table of Contents";#N/A,#N/A,TRUE,"Summary";#N/A,#N/A,TRUE,"Detailed Summary";#N/A,#N/A,TRUE,"Value";#N/A,#N/A,TRUE,"Rebates";#N/A,#N/A,TRUE,"Perf. Guar.";#N/A,#N/A,TRUE,"Other Guar.";#N/A,#N/A,TRUE,"Margin";#N/A,#N/A,TRUE,"Savings";#N/A,#N/A,TRUE,"Costs";#N/A,#N/A,TRUE,"PDN";#N/A,#N/A,TRUE,"Drivers"}</definedName>
    <definedName name="wrn.Renewal." hidden="1">{#N/A,#N/A,FALSE,"Approval Form";#N/A,#N/A,FALSE,"Renewal";#N/A,#N/A,FALSE,"Cosmos Report"}</definedName>
    <definedName name="wrn.Renewal._.Justification." hidden="1">{#N/A,#N/A,FALSE,"Renewal"}</definedName>
    <definedName name="wrn.Sales._.Pres." hidden="1">{#N/A,#N/A,TRUE,"Cost Comparison";#N/A,#N/A,TRUE,"Plan Design"}</definedName>
    <definedName name="wrn.Section._.2._.Non._.Medical." hidden="1">{#N/A,#N/A,TRUE,"Non-Med";#N/A,#N/A,TRUE,"Voluntary";#N/A,#N/A,TRUE,"Basic Life Hist";#N/A,#N/A,TRUE,"Blank for Fax";#N/A,#N/A,TRUE,"Basic AD&amp;D Hist";#N/A,#N/A,TRUE,"STD Hist";#N/A,#N/A,TRUE,"LTD Hist";#N/A,#N/A,TRUE,"Opt'l Life EE";#N/A,#N/A,TRUE,"Opt'l Life Dep";#N/A,#N/A,TRUE,"Opt'l Life CH";#N/A,#N/A,TRUE,"Opt'l AD&amp;D EE";#N/A,#N/A,TRUE,"Basic Life";#N/A,#N/A,TRUE,"Basic AD&amp;D";#N/A,#N/A,TRUE,"STD";#N/A,#N/A,TRUE,"LTD";#N/A,#N/A,TRUE,"Optional Life";#N/A,#N/A,TRUE,"Optional AD&amp;D"}</definedName>
  </definedNames>
  <calcPr calcId="145621"/>
</workbook>
</file>

<file path=xl/calcChain.xml><?xml version="1.0" encoding="utf-8"?>
<calcChain xmlns="http://schemas.openxmlformats.org/spreadsheetml/2006/main">
  <c r="B89" i="9" l="1"/>
  <c r="B14" i="9" s="1"/>
  <c r="C14" i="9"/>
  <c r="K14" i="9" s="1"/>
  <c r="A7" i="9"/>
  <c r="F2" i="9"/>
  <c r="F1" i="9"/>
  <c r="F18" i="8"/>
  <c r="B12" i="9" s="1"/>
  <c r="A7" i="8"/>
  <c r="F2" i="8"/>
  <c r="F1" i="8"/>
  <c r="V28" i="7"/>
  <c r="V27" i="7"/>
  <c r="V26" i="7"/>
  <c r="AB25" i="7"/>
  <c r="V25" i="7"/>
  <c r="AB24" i="7"/>
  <c r="V24" i="7"/>
  <c r="V23" i="7"/>
  <c r="V22" i="7"/>
  <c r="V21" i="7"/>
  <c r="O20" i="7"/>
  <c r="O31" i="7" s="1"/>
  <c r="N20" i="7"/>
  <c r="N24" i="7" s="1"/>
  <c r="M20" i="7"/>
  <c r="M31" i="7" s="1"/>
  <c r="L20" i="7"/>
  <c r="L31" i="7" s="1"/>
  <c r="K20" i="7"/>
  <c r="K31" i="7" s="1"/>
  <c r="J20" i="7"/>
  <c r="J24" i="7" s="1"/>
  <c r="I20" i="7"/>
  <c r="I31" i="7" s="1"/>
  <c r="H20" i="7"/>
  <c r="H31" i="7" s="1"/>
  <c r="G20" i="7"/>
  <c r="G31" i="7" s="1"/>
  <c r="F20" i="7"/>
  <c r="F24" i="7" s="1"/>
  <c r="A7" i="7"/>
  <c r="J2" i="7"/>
  <c r="J1" i="7"/>
  <c r="A7" i="6"/>
  <c r="D2" i="6"/>
  <c r="D1" i="6"/>
  <c r="A7" i="5"/>
  <c r="O23" i="7" l="1"/>
  <c r="G23" i="7"/>
  <c r="O24" i="7"/>
  <c r="I23" i="7"/>
  <c r="M26" i="7"/>
  <c r="K23" i="7"/>
  <c r="G24" i="7"/>
  <c r="I27" i="7"/>
  <c r="M28" i="7"/>
  <c r="M23" i="7"/>
  <c r="K24" i="7"/>
  <c r="J25" i="7"/>
  <c r="I26" i="7"/>
  <c r="M27" i="7"/>
  <c r="N25" i="7"/>
  <c r="I28" i="7"/>
  <c r="F25" i="7"/>
  <c r="B15" i="9"/>
  <c r="H23" i="7"/>
  <c r="L23" i="7"/>
  <c r="H24" i="7"/>
  <c r="L24" i="7"/>
  <c r="G25" i="7"/>
  <c r="K25" i="7"/>
  <c r="O25" i="7"/>
  <c r="F26" i="7"/>
  <c r="J26" i="7"/>
  <c r="N26" i="7"/>
  <c r="F27" i="7"/>
  <c r="J27" i="7"/>
  <c r="N27" i="7"/>
  <c r="F28" i="7"/>
  <c r="J28" i="7"/>
  <c r="N28" i="7"/>
  <c r="F29" i="7"/>
  <c r="J29" i="7"/>
  <c r="N29" i="7"/>
  <c r="F31" i="7"/>
  <c r="J31" i="7"/>
  <c r="N31" i="7"/>
  <c r="D14" i="9"/>
  <c r="G14" i="9" s="1"/>
  <c r="H14" i="9"/>
  <c r="I24" i="7"/>
  <c r="M24" i="7"/>
  <c r="H25" i="7"/>
  <c r="L25" i="7"/>
  <c r="G26" i="7"/>
  <c r="K26" i="7"/>
  <c r="O26" i="7"/>
  <c r="G27" i="7"/>
  <c r="K27" i="7"/>
  <c r="O27" i="7"/>
  <c r="G28" i="7"/>
  <c r="K28" i="7"/>
  <c r="O28" i="7"/>
  <c r="G29" i="7"/>
  <c r="K29" i="7"/>
  <c r="O29" i="7"/>
  <c r="E14" i="9"/>
  <c r="I14" i="9"/>
  <c r="F23" i="7"/>
  <c r="F33" i="7" s="1"/>
  <c r="J23" i="7"/>
  <c r="N23" i="7"/>
  <c r="I25" i="7"/>
  <c r="I33" i="7" s="1"/>
  <c r="M25" i="7"/>
  <c r="H26" i="7"/>
  <c r="L26" i="7"/>
  <c r="H27" i="7"/>
  <c r="L27" i="7"/>
  <c r="H28" i="7"/>
  <c r="L28" i="7"/>
  <c r="H29" i="7"/>
  <c r="L29" i="7"/>
  <c r="F14" i="9"/>
  <c r="J14" i="9"/>
  <c r="I29" i="7"/>
  <c r="M29" i="7"/>
  <c r="J33" i="7" l="1"/>
  <c r="F16" i="9" s="1"/>
  <c r="M33" i="7"/>
  <c r="I16" i="9" s="1"/>
  <c r="L33" i="7"/>
  <c r="H16" i="9" s="1"/>
  <c r="O33" i="7"/>
  <c r="K16" i="9" s="1"/>
  <c r="K33" i="7"/>
  <c r="G16" i="9" s="1"/>
  <c r="N33" i="7"/>
  <c r="J16" i="9" s="1"/>
  <c r="G33" i="7"/>
  <c r="C16" i="9" s="1"/>
  <c r="H33" i="7"/>
  <c r="D16" i="9" s="1"/>
  <c r="E16" i="9"/>
  <c r="C15" i="9"/>
  <c r="B16" i="9"/>
  <c r="B17" i="9" s="1"/>
  <c r="F34" i="7"/>
  <c r="O34" i="7" l="1"/>
  <c r="G34" i="7"/>
  <c r="H34" i="7" s="1"/>
  <c r="I34" i="7" s="1"/>
  <c r="J34" i="7" s="1"/>
  <c r="L34" i="7" s="1"/>
  <c r="M34" i="7" s="1"/>
  <c r="N34" i="7" s="1"/>
  <c r="D15" i="9"/>
  <c r="C17" i="9"/>
  <c r="E15" i="9" l="1"/>
  <c r="D17" i="9"/>
  <c r="E17" i="9" l="1"/>
  <c r="F15" i="9"/>
  <c r="G15" i="9" l="1"/>
  <c r="F17" i="9"/>
  <c r="H15" i="9" l="1"/>
  <c r="G17" i="9"/>
  <c r="I15" i="9" l="1"/>
  <c r="H17" i="9"/>
  <c r="I17" i="9" l="1"/>
  <c r="J15" i="9"/>
  <c r="K15" i="9" l="1"/>
  <c r="K17" i="9" s="1"/>
  <c r="J17" i="9"/>
  <c r="K19" i="9" l="1"/>
</calcChain>
</file>

<file path=xl/sharedStrings.xml><?xml version="1.0" encoding="utf-8"?>
<sst xmlns="http://schemas.openxmlformats.org/spreadsheetml/2006/main" count="196" uniqueCount="149">
  <si>
    <t>Request for PPO Proposal for The State of Maryland, Functional Area 1</t>
  </si>
  <si>
    <t>Attachment T-1: Financial Proposal Instructions</t>
  </si>
  <si>
    <t>Solicitation No. F10B3400022</t>
  </si>
  <si>
    <t>Instructions:</t>
  </si>
  <si>
    <t>1.</t>
  </si>
  <si>
    <t>Attachment T - 2: Financial Compliance Checklist</t>
  </si>
  <si>
    <t>Attachment T - 3: Explanations and Deviations</t>
  </si>
  <si>
    <t xml:space="preserve">Attachment T - 4: Administration and Network Access Fees </t>
  </si>
  <si>
    <t>Attachment T - 5: Claims Repricing Analysis</t>
  </si>
  <si>
    <t>Attachment T - 6: Financial Proposal Summary</t>
  </si>
  <si>
    <t>2.</t>
  </si>
  <si>
    <t>Attachment T - 2:  Financial Compliance Checklist</t>
  </si>
  <si>
    <t>Please indicate the name of your organization and date of proposal submission at the top of the page.</t>
  </si>
  <si>
    <t>3.</t>
  </si>
  <si>
    <t>Attachment T - 4: Administration and Network Access Fees</t>
  </si>
  <si>
    <t>All fees that are quoted on a firm, fixed basis for employees and retirees, must also apply to Satellite and Direct Pay plan participants.</t>
  </si>
  <si>
    <t>For the purpose of Attachment T-4, "per employee per month (PEPM)" means the cost for each employee or retiree on a monthly basis.</t>
  </si>
  <si>
    <t>4.</t>
  </si>
  <si>
    <t>Attachment T - 5: Claims Re-Pricing Analysis</t>
  </si>
  <si>
    <t xml:space="preserve">Please re-price the claims for the period July 2012 to June 2013 provided in the claims re-pricing data file in Attachment U:  Supporting Data.  The re-pricing should be based on eligible charges (column “Net Billed Amount”) and your current (as of January 1, 2013) network provider contractual fee arrangements.  The claims re-pricing amounts shall be based on actual data and shall not include any assumptions regarding projected discounts or assumed increases in billed charges. </t>
  </si>
  <si>
    <t>Provide an explanation detailing how you re-priced the claims noting any and all adjustments and methodologies. Provide a reconciliation that ties your claims re-pricing back to the total eligible charges provided.</t>
  </si>
  <si>
    <t>Responses are due in the electronic Excel format provided.</t>
  </si>
  <si>
    <t xml:space="preserve">Fees should represent the actual contractual amount before any copay or coinsurance is considered.  </t>
  </si>
  <si>
    <t>5.</t>
  </si>
  <si>
    <t>Attachment M - 6: Physician Reimbursements</t>
  </si>
  <si>
    <t>Please provide your current (as of January 1, 2013) network physician negotiated fees in the state of Maryland as well as your current physician negotiated fees specific to the following counties: Baltimore, Baltimore City, Anne Arundel, Prince Georges, Montgomery, Howard, Harford and Wicomico.</t>
  </si>
  <si>
    <t>For non-network physicians, please provide the average out-of-network reimbursement.</t>
  </si>
  <si>
    <t>Attachment M - 6: Financial Proposal Summary</t>
  </si>
  <si>
    <t>Offeror:</t>
  </si>
  <si>
    <t>Date of Submission:</t>
  </si>
  <si>
    <t>Attachment T-2: Financial Compliance Checklist</t>
  </si>
  <si>
    <t>Representations made by the Offeror in this proposal become contractual obligations that must be met during the contract term.</t>
  </si>
  <si>
    <t>Yes</t>
  </si>
  <si>
    <t>No</t>
  </si>
  <si>
    <t>Financial Questionnaire</t>
  </si>
  <si>
    <t>Offeror's Response</t>
  </si>
  <si>
    <t>Yes or No</t>
  </si>
  <si>
    <t>F-1</t>
  </si>
  <si>
    <t>F-2</t>
  </si>
  <si>
    <t>F-3</t>
  </si>
  <si>
    <t>F-4</t>
  </si>
  <si>
    <t>F-5</t>
  </si>
  <si>
    <t>F-6</t>
  </si>
  <si>
    <t xml:space="preserve">Contractor agrees to hold administration fees flat for the first three years of the contract.  </t>
  </si>
  <si>
    <t>F-7</t>
  </si>
  <si>
    <t>F-8</t>
  </si>
  <si>
    <t>Attachment T-3: Explanations and Deviations</t>
  </si>
  <si>
    <t>Explanation</t>
  </si>
  <si>
    <t>Deviation</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</si>
  <si>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</si>
  <si>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</si>
  <si>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</si>
  <si>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</si>
  <si>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</si>
  <si>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</si>
  <si>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</si>
  <si>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t>Attachment T-4: Administration and Network Access Fees</t>
  </si>
  <si>
    <t xml:space="preserve">Provide guaranteed Administration fees on a composite basis, per employee per month (PEPM), on a mature basis for all contract years.  Contractor will be responsible for run out administration fees. In addition, the State shall not pay network access fees for participants who are Medicare-eligible and has Medicare as their primary coverage. The network access fee component of the administration fee must be adjusted accordingly. </t>
  </si>
  <si>
    <t>These firm, fixed fees can be the same in all ten years, or vary year to year beginning in year four, at the vendor's discretion.  Please provide documentation to support the establishment of the fees in all ten years (e.g.  assumed increase in fees, baseline fee).</t>
  </si>
  <si>
    <t>Per Employee Per Month (PEPM)</t>
  </si>
  <si>
    <t>Enrollment</t>
  </si>
  <si>
    <t>Contract Year 1</t>
  </si>
  <si>
    <t>Contract Year 2</t>
  </si>
  <si>
    <t>Contract Year 3</t>
  </si>
  <si>
    <t>Contract Year 4</t>
  </si>
  <si>
    <t>Contract Year 5</t>
  </si>
  <si>
    <t>Contract Year 6</t>
  </si>
  <si>
    <t>Option Year 1</t>
  </si>
  <si>
    <t>Option Year 2</t>
  </si>
  <si>
    <t>Option Year 3</t>
  </si>
  <si>
    <t>Option Year 4</t>
  </si>
  <si>
    <t>Firm Fixed Fee Quote PEPM (guaranteed regardless of actual enrollment)</t>
  </si>
  <si>
    <t>Mature Fees</t>
  </si>
  <si>
    <t>Administration Fees</t>
  </si>
  <si>
    <t>A.</t>
  </si>
  <si>
    <r>
      <t xml:space="preserve">Plan Administration Fees </t>
    </r>
    <r>
      <rPr>
        <vertAlign val="superscript"/>
        <sz val="12"/>
        <rFont val="Times New Roman"/>
        <family val="1"/>
      </rPr>
      <t>a</t>
    </r>
  </si>
  <si>
    <t>B.</t>
  </si>
  <si>
    <t>Value Based Plan Administration</t>
  </si>
  <si>
    <t>C.</t>
  </si>
  <si>
    <t>Wellness &amp; Disease Management</t>
  </si>
  <si>
    <t>Total Administration Fees</t>
  </si>
  <si>
    <t>Network Access Fees</t>
  </si>
  <si>
    <t>a.</t>
  </si>
  <si>
    <t>PPO Enrollees - Retirees Age 65 and Older</t>
  </si>
  <si>
    <t>i.</t>
  </si>
  <si>
    <t>Individual (Medicare Eligible (ME))</t>
  </si>
  <si>
    <t>ii.</t>
  </si>
  <si>
    <t>2 Persons (1 NME/ 1 ME)</t>
  </si>
  <si>
    <t>iii.</t>
  </si>
  <si>
    <t>2 Persons (Both ME)</t>
  </si>
  <si>
    <t>iv.</t>
  </si>
  <si>
    <t>3 Persons (2 NME/ 1 ME)</t>
  </si>
  <si>
    <t>v.</t>
  </si>
  <si>
    <t>3 Persons (1 NME/ 2 ME)</t>
  </si>
  <si>
    <t>vi.</t>
  </si>
  <si>
    <t>3+ Persons (All ME)</t>
  </si>
  <si>
    <t>vii.</t>
  </si>
  <si>
    <t>4+ Persons (1 NME/ 3+ ME)</t>
  </si>
  <si>
    <t>viii.</t>
  </si>
  <si>
    <t>Total Tiers Age 65 and Older</t>
  </si>
  <si>
    <t>b.</t>
  </si>
  <si>
    <t>PPO Enrollees - Actives/Satellite/Direct Pay/Under Age 65 Retirees</t>
  </si>
  <si>
    <t>c.</t>
  </si>
  <si>
    <r>
      <t>Total Network Access Fees for PPO Enrollees</t>
    </r>
    <r>
      <rPr>
        <vertAlign val="superscript"/>
        <sz val="12"/>
        <rFont val="Times New Roman"/>
        <family val="1"/>
      </rPr>
      <t xml:space="preserve"> b</t>
    </r>
  </si>
  <si>
    <t>Annualized Cost (Administration + Network Access Fees)</t>
  </si>
  <si>
    <r>
      <t>Total Cumulative Cost (of Line 4.)</t>
    </r>
    <r>
      <rPr>
        <vertAlign val="superscript"/>
        <sz val="12"/>
        <rFont val="Times New Roman"/>
        <family val="1"/>
      </rPr>
      <t xml:space="preserve"> c</t>
    </r>
  </si>
  <si>
    <t>Notes:</t>
  </si>
  <si>
    <t>Includes claims administration/payment, customer service, corporate and other overhead, taxes, profit, utilization review, care management, up to 15 annual ad hoc</t>
  </si>
  <si>
    <t>of State's annual open enrollment costs, network access fees, run out administration and all other administrative expenses.</t>
  </si>
  <si>
    <t>"PPO Enrollees" referenced above represent a uniform carrier assumption for purposes of evaluating proposals.  The uniform assumption reflects current combined enrollment for the PPO, EPO, and POS plans, and is not represented as the actual or expected enrollment for a particular vendor.  Vendor must guarantee the fees quoted above regardless of actual enrollment.</t>
  </si>
  <si>
    <t>Administration Fees will be evaluated based on cumulative cost for Contract Years 1 through 6 and Renewal Option years 1 through 4 of the total firm, fixed fees quoted.</t>
  </si>
  <si>
    <t>Please re-price the incurred claims for the period July 2012 to June 2013 provided in Attachment U: PPO, EPO, and POS Supporting Data (column "Net Billed Amount") based on your current (as of January 1, 2013) network provider contractual fee arrangements.</t>
  </si>
  <si>
    <t>Billed Amount*</t>
  </si>
  <si>
    <t>Re-priced Amount**</t>
  </si>
  <si>
    <t>In Network  Claims</t>
  </si>
  <si>
    <t>Out of Network Claims</t>
  </si>
  <si>
    <t>Total Claims</t>
  </si>
  <si>
    <t xml:space="preserve"> *Billed Amount reflects the field "Net Billed Amount" as shown on the Claims Re-pricing data file.</t>
  </si>
  <si>
    <t>**Re-priced Amount reflects charges based on application of your current provider specific discounts.</t>
  </si>
  <si>
    <t>Attachment T-6: Financial Proposal Summary</t>
  </si>
  <si>
    <t>The table below takes the allowed charges from the claims re-pricing analysis in Attachment T-5, trended to January 1, 2015. Administrative Fees from Attachment T-4 are then added to each contract year. Ranking is based on the total cumulative cost for the ten years.</t>
  </si>
  <si>
    <t>Allowed Charges (from Attachment T-5)*</t>
  </si>
  <si>
    <t>Trend Factor</t>
  </si>
  <si>
    <t>Projected Allowed Charges</t>
  </si>
  <si>
    <t>Total Projected Expenses</t>
  </si>
  <si>
    <t>Ten-Year Total Cumulative Cost</t>
  </si>
  <si>
    <t>PPO Trend</t>
  </si>
  <si>
    <t>Base Claims Data</t>
  </si>
  <si>
    <t>7/1/2012-6/30/2013</t>
  </si>
  <si>
    <t>Base Midpoint</t>
  </si>
  <si>
    <t>Projection Midpoint</t>
  </si>
  <si>
    <t>Trend Months</t>
  </si>
  <si>
    <t>Contractor's quoted administrative and network access fees, including the fees for claim runout administration are guaranteed, regardless of actual enrollment, for the term of the contract.</t>
  </si>
  <si>
    <t xml:space="preserve">Quoted fees include costs for communication materials, including wellness and disaease mangagement communtions. </t>
  </si>
  <si>
    <t>Contractor's quoted fees exclude commissions/compensation to outside consultants or brokers.</t>
  </si>
  <si>
    <t>All PEPM fees must be quoted on a fully-loaded basis, i.e., fees must include all direct and indirect costs, general and administrative overhead, purchasing burden, profit, and state regulatory assesments.  No other fees or charges may be added to the contract after award, nor will the contractor be compensated on any basis other than the applicable fully loaded PEPM rate.</t>
  </si>
  <si>
    <t>Contractor agrees that annual increases, after the initial three years of the contract, will be capped at annual CPI-U.</t>
  </si>
  <si>
    <t>Also provide a detailed explanation to support the derivation of your administration costs for the six year base contract and two two-year option years.  Please quote all administration fees on a mature basis for all contract years. Offeror will be responsible for run out claims administration fees.</t>
  </si>
  <si>
    <t xml:space="preserve">Costs should represent the actual contractual amount before any copay or coinsurance is considered.  </t>
  </si>
  <si>
    <r>
      <t>By March 1</t>
    </r>
    <r>
      <rPr>
        <vertAlign val="superscript"/>
        <sz val="10"/>
        <color theme="1"/>
        <rFont val="Times New Roman"/>
        <family val="1"/>
      </rPr>
      <t>st</t>
    </r>
    <r>
      <rPr>
        <sz val="10"/>
        <color theme="1"/>
        <rFont val="Times New Roman"/>
        <family val="1"/>
      </rPr>
      <t xml:space="preserve"> of each calendar year for the subsequent contract year (beginning January 1), Contractor will prepare a claims projection and fee validation for the upcoming contract year.  If warranted based on negotiations with the State, Contractor will reduce its fees quoted in its proposal for the upcoming contract year.</t>
    </r>
  </si>
  <si>
    <r>
      <t>Complete all the attached financial exhibits for the self funded PPO plan.  De-identified, aggregate claims and enrollment experience for the current PPO, EPO, and POS plans are provided for your use in the Excel file labeled</t>
    </r>
    <r>
      <rPr>
        <sz val="10"/>
        <color indexed="16"/>
        <rFont val="Arial"/>
        <family val="2"/>
      </rPr>
      <t xml:space="preserve"> </t>
    </r>
    <r>
      <rPr>
        <b/>
        <sz val="10"/>
        <color indexed="16"/>
        <rFont val="Arial"/>
        <family val="2"/>
      </rPr>
      <t>"Attachment U: Supporting Data."</t>
    </r>
  </si>
  <si>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T-3: Explanations and Deviations."</t>
    </r>
    <r>
      <rPr>
        <sz val="10"/>
        <rFont val="Arial"/>
        <family val="2"/>
      </rPr>
      <t xml:space="preserve">  All negative responses must have a corresponding explanation or alternative.  All explanations must be numbered to correspond to the questions to which they pertain and they must be brief.</t>
    </r>
  </si>
  <si>
    <t>Please indicate your willingness to comply with each requirement by selecting "Yes" or "No" from the drop down list in the response column of each item.</t>
  </si>
  <si>
    <t>The State shall not pay network access fees for any Participant who is Medicare-eligible and has Medicare as their primary coverage. The network access fee component of the administration fees must be adjusted accordingly.</t>
  </si>
  <si>
    <t>Quoted rates include fees for Wellness and Disease management reporting as outlined in the Techincal RFP.  Fees must include all wellness resources, and analytics needed in the management of the program.</t>
  </si>
  <si>
    <t>reporting requests, member communication materials (ID cards, booklets, wellness tools, etc.), vendor share of State-conducted member satisfaction survey, vendor share</t>
  </si>
  <si>
    <t>Administrative Fees (from Attachment T-4)</t>
  </si>
  <si>
    <t>* Allowed Charges for the period July 1, 2012 to June 30, 2013.</t>
  </si>
  <si>
    <r>
      <t xml:space="preserve">Attachment T-5: Claims Re-Pricing Analysis </t>
    </r>
    <r>
      <rPr>
        <b/>
        <sz val="14"/>
        <rFont val="Arial"/>
        <family val="2"/>
      </rPr>
      <t>Amendment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</si>
</sst>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0_)"/>
    <numFmt numFmtId="170" formatCode="0_)"/>
    <numFmt numFmtId="171" formatCode="0.000"/>
    <numFmt numFmtId="172" formatCode="00000"/>
    <numFmt numFmtId="173" formatCode="&quot;£&quot;#,##0.00;\-&quot;£&quot;#,##0.00"/>
    <numFmt numFmtId="174" formatCode="0.00000&quot;  &quot;"/>
  </numFmts>
  <fonts count="50">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rgb="FFFF0000"/>
      <name val="Arial"/>
      <family val="2"/>
    </font>
    <font>
      <b/>
      <sz val="16"/>
      <color indexed="8"/>
      <name val="Arial Narrow"/>
      <family val="2"/>
    </font>
    <font>
      <sz val="10"/>
      <name val="Arial"/>
      <family val="2"/>
    </font>
    <font>
      <b/>
      <sz val="14"/>
      <color indexed="16"/>
      <name val="Arial"/>
      <family val="2"/>
    </font>
    <font>
      <b/>
      <sz val="14"/>
      <color indexed="18"/>
      <name val="Arial"/>
      <family val="2"/>
    </font>
    <font>
      <b/>
      <sz val="18"/>
      <name val="Arial"/>
      <family val="2"/>
    </font>
    <font>
      <b/>
      <sz val="18"/>
      <color indexed="9"/>
      <name val="Arial"/>
      <family val="2"/>
    </font>
    <font>
      <sz val="14"/>
      <name val="Arial"/>
      <family val="2"/>
    </font>
    <font>
      <b/>
      <sz val="10"/>
      <name val="Arial"/>
      <family val="2"/>
    </font>
    <font>
      <sz val="10"/>
      <color indexed="16"/>
      <name val="Arial"/>
      <family val="2"/>
    </font>
    <font>
      <b/>
      <sz val="10"/>
      <color indexed="16"/>
      <name val="Arial"/>
      <family val="2"/>
    </font>
    <font>
      <sz val="10"/>
      <color indexed="8"/>
      <name val="Arial"/>
      <family val="2"/>
    </font>
    <font>
      <sz val="10"/>
      <color rgb="FF000000"/>
      <name val="Arial"/>
      <family val="2"/>
    </font>
    <font>
      <b/>
      <sz val="12"/>
      <name val="Times New Roman"/>
      <family val="1"/>
    </font>
    <font>
      <sz val="10"/>
      <name val="Times New Roman"/>
      <family val="1"/>
    </font>
    <font>
      <b/>
      <sz val="14"/>
      <name val="Times New Roman"/>
      <family val="1"/>
    </font>
    <font>
      <sz val="10"/>
      <color indexed="8"/>
      <name val="Times New Roman"/>
      <family val="1"/>
    </font>
    <font>
      <sz val="11"/>
      <color indexed="8"/>
      <name val="Arial"/>
      <family val="2"/>
    </font>
    <font>
      <b/>
      <sz val="12"/>
      <color indexed="9"/>
      <name val="Times New Roman"/>
      <family val="1"/>
    </font>
    <font>
      <b/>
      <sz val="10"/>
      <color indexed="9"/>
      <name val="Times New Roman"/>
      <family val="1"/>
    </font>
    <font>
      <sz val="10"/>
      <color theme="1"/>
      <name val="Times New Roman"/>
      <family val="1"/>
    </font>
    <font>
      <vertAlign val="superscript"/>
      <sz val="10"/>
      <color theme="1"/>
      <name val="Times New Roman"/>
      <family val="1"/>
    </font>
    <font>
      <sz val="11"/>
      <color indexed="16"/>
      <name val="Arial"/>
      <family val="2"/>
    </font>
    <font>
      <sz val="10"/>
      <color indexed="18"/>
      <name val="Arial"/>
      <family val="2"/>
    </font>
    <font>
      <b/>
      <sz val="10"/>
      <color indexed="8"/>
      <name val="ARIAL"/>
      <family val="2"/>
    </font>
    <font>
      <sz val="10"/>
      <name val="Monotype Sorts"/>
      <charset val="2"/>
    </font>
    <font>
      <b/>
      <sz val="10"/>
      <color indexed="18"/>
      <name val="Times New Roman"/>
      <family val="1"/>
    </font>
    <font>
      <sz val="12"/>
      <name val="Times New Roman"/>
      <family val="1"/>
    </font>
    <font>
      <sz val="12"/>
      <color theme="1"/>
      <name val="Times New Roman"/>
      <family val="1"/>
    </font>
    <font>
      <vertAlign val="superscript"/>
      <sz val="12"/>
      <name val="Times New Roman"/>
      <family val="1"/>
    </font>
    <font>
      <sz val="12"/>
      <color indexed="8"/>
      <name val="Times New Roman"/>
      <family val="1"/>
    </font>
    <font>
      <sz val="10"/>
      <color indexed="9"/>
      <name val="Times New Roman"/>
      <family val="1"/>
    </font>
    <font>
      <sz val="12"/>
      <color rgb="FFFF0000"/>
      <name val="Times New Roman"/>
      <family val="1"/>
    </font>
    <font>
      <sz val="11"/>
      <color theme="1"/>
      <name val="Times New Roman"/>
      <family val="1"/>
    </font>
    <font>
      <b/>
      <sz val="10"/>
      <name val="Times New Roman"/>
      <family val="1"/>
    </font>
    <font>
      <sz val="8"/>
      <name val="Arial"/>
      <family val="2"/>
    </font>
    <font>
      <sz val="10"/>
      <name val="MS Sans Serif"/>
      <family val="2"/>
    </font>
    <font>
      <b/>
      <sz val="12"/>
      <name val="Arial"/>
      <family val="2"/>
    </font>
    <font>
      <sz val="8"/>
      <name val="Tms Rmn"/>
    </font>
    <font>
      <b/>
      <sz val="10"/>
      <color indexed="8"/>
      <name val="Arial Narrow"/>
      <family val="2"/>
    </font>
    <font>
      <sz val="10"/>
      <color indexed="8"/>
      <name val="MS Sans Serif"/>
      <family val="2"/>
    </font>
    <font>
      <sz val="12"/>
      <name val="Arial"/>
      <family val="2"/>
    </font>
    <font>
      <sz val="11"/>
      <name val="Times New Roman"/>
      <family val="1"/>
    </font>
    <font>
      <sz val="11"/>
      <color indexed="8"/>
      <name val="Times New Roman"/>
      <family val="1"/>
    </font>
    <font>
      <strike/>
      <sz val="12"/>
      <color rgb="FFFF0000"/>
      <name val="Times New Roman"/>
      <family val="1"/>
    </font>
    <font>
      <b/>
      <sz val="14"/>
      <name val="Arial"/>
      <family val="2"/>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s>
  <borders count="49">
    <border>
      <left/>
      <right/>
      <top/>
      <bottom/>
      <diagonal/>
    </border>
    <border>
      <left/>
      <right/>
      <top/>
      <bottom style="thin">
        <color indexed="8"/>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hair">
        <color indexed="64"/>
      </top>
      <bottom/>
      <diagonal/>
    </border>
  </borders>
  <cellStyleXfs count="62">
    <xf numFmtId="0" fontId="0" fillId="0" borderId="0"/>
    <xf numFmtId="9" fontId="3" fillId="0" borderId="0" applyFont="0" applyFill="0" applyBorder="0" applyAlignment="0" applyProtection="0"/>
    <xf numFmtId="0" fontId="2" fillId="0" borderId="0"/>
    <xf numFmtId="0" fontId="6" fillId="0" borderId="0"/>
    <xf numFmtId="0" fontId="18" fillId="0" borderId="0"/>
    <xf numFmtId="0" fontId="6" fillId="0" borderId="0"/>
    <xf numFmtId="43" fontId="2" fillId="0" borderId="0" applyFont="0" applyFill="0" applyBorder="0" applyAlignment="0" applyProtection="0"/>
    <xf numFmtId="0" fontId="6" fillId="0" borderId="0"/>
    <xf numFmtId="0" fontId="6" fillId="0" borderId="0"/>
    <xf numFmtId="172" fontId="6" fillId="0" borderId="0" applyFill="0" applyBorder="0" applyAlignment="0"/>
    <xf numFmtId="172" fontId="6" fillId="0" borderId="0" applyFill="0" applyBorder="0" applyAlignment="0"/>
    <xf numFmtId="172" fontId="6" fillId="0" borderId="0" applyFill="0" applyBorder="0" applyAlignment="0"/>
    <xf numFmtId="172" fontId="18"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44" fontId="2" fillId="0" borderId="0" applyFont="0" applyFill="0" applyBorder="0" applyAlignment="0" applyProtection="0"/>
    <xf numFmtId="14" fontId="15" fillId="0" borderId="0" applyFill="0" applyBorder="0" applyAlignment="0"/>
    <xf numFmtId="38" fontId="40" fillId="0" borderId="37">
      <alignment vertical="center"/>
    </xf>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0" fontId="41" fillId="0" borderId="38" applyNumberFormat="0" applyAlignment="0" applyProtection="0">
      <alignment horizontal="left" vertical="center"/>
    </xf>
    <xf numFmtId="0" fontId="41" fillId="0" borderId="4">
      <alignment horizontal="left" vertical="center"/>
    </xf>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172" fontId="6" fillId="0" borderId="0" applyFont="0" applyFill="0" applyBorder="0" applyAlignment="0" applyProtection="0"/>
    <xf numFmtId="173" fontId="18"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172" fontId="6" fillId="0" borderId="0" applyFill="0" applyBorder="0" applyAlignment="0"/>
    <xf numFmtId="0" fontId="43" fillId="7" borderId="0"/>
    <xf numFmtId="0" fontId="44" fillId="0" borderId="25" applyNumberFormat="0" applyBorder="0"/>
    <xf numFmtId="174" fontId="18" fillId="0" borderId="0" applyFont="0" applyFill="0" applyBorder="0" applyAlignment="0" applyProtection="0"/>
    <xf numFmtId="0" fontId="45" fillId="0" borderId="0" applyNumberFormat="0" applyFont="0" applyFill="0" applyBorder="0" applyAlignment="0"/>
    <xf numFmtId="49" fontId="15" fillId="0" borderId="0" applyFill="0" applyBorder="0" applyAlignment="0"/>
    <xf numFmtId="172" fontId="6" fillId="0" borderId="0" applyFill="0" applyBorder="0" applyAlignment="0"/>
    <xf numFmtId="172" fontId="6" fillId="0" borderId="0" applyFill="0" applyBorder="0" applyAlignment="0"/>
    <xf numFmtId="0" fontId="18" fillId="0" borderId="18">
      <alignment horizontal="center" vertical="top"/>
    </xf>
    <xf numFmtId="44" fontId="3" fillId="0" borderId="0" applyFont="0" applyFill="0" applyBorder="0" applyAlignment="0" applyProtection="0"/>
  </cellStyleXfs>
  <cellXfs count="265">
    <xf numFmtId="0" fontId="0" fillId="0" borderId="0" xfId="0"/>
    <xf numFmtId="0" fontId="2" fillId="2" borderId="1" xfId="2" applyFill="1" applyBorder="1"/>
    <xf numFmtId="0" fontId="2" fillId="0" borderId="1" xfId="2" applyFill="1" applyBorder="1"/>
    <xf numFmtId="0" fontId="5" fillId="3" borderId="0" xfId="2" applyFont="1" applyFill="1" applyBorder="1" applyAlignment="1" applyProtection="1">
      <alignment horizontal="left" vertical="top"/>
    </xf>
    <xf numFmtId="0" fontId="5" fillId="0" borderId="0" xfId="2" applyFont="1" applyFill="1" applyBorder="1" applyAlignment="1" applyProtection="1">
      <alignment horizontal="left" vertical="top"/>
    </xf>
    <xf numFmtId="0" fontId="2" fillId="0" borderId="0" xfId="2" applyFill="1"/>
    <xf numFmtId="0" fontId="7" fillId="3" borderId="0" xfId="3" applyFont="1" applyFill="1" applyBorder="1" applyAlignment="1">
      <alignment horizontal="left" vertical="center"/>
    </xf>
    <xf numFmtId="0" fontId="8" fillId="3" borderId="0" xfId="3" applyFont="1" applyFill="1" applyBorder="1" applyAlignment="1">
      <alignment horizontal="left" vertical="center"/>
    </xf>
    <xf numFmtId="0" fontId="8" fillId="0" borderId="0" xfId="3" applyFont="1" applyFill="1" applyBorder="1" applyAlignment="1">
      <alignment horizontal="left" vertical="center"/>
    </xf>
    <xf numFmtId="0" fontId="9" fillId="3" borderId="0" xfId="2" applyFont="1" applyFill="1" applyAlignment="1">
      <alignment horizontal="centerContinuous"/>
    </xf>
    <xf numFmtId="0" fontId="9" fillId="0" borderId="0" xfId="2" applyFont="1" applyFill="1"/>
    <xf numFmtId="0" fontId="9" fillId="4" borderId="0" xfId="2" applyFont="1" applyFill="1" applyBorder="1"/>
    <xf numFmtId="0" fontId="10" fillId="4" borderId="0" xfId="2" applyFont="1" applyFill="1" applyBorder="1" applyAlignment="1" applyProtection="1">
      <alignment horizontal="center"/>
    </xf>
    <xf numFmtId="0" fontId="9" fillId="0" borderId="0" xfId="2" applyFont="1" applyFill="1" applyBorder="1"/>
    <xf numFmtId="0" fontId="9" fillId="4" borderId="0" xfId="2" applyFont="1" applyFill="1"/>
    <xf numFmtId="0" fontId="11" fillId="3" borderId="0" xfId="2" applyFont="1" applyFill="1"/>
    <xf numFmtId="0" fontId="11" fillId="0" borderId="0" xfId="2" applyFont="1" applyFill="1"/>
    <xf numFmtId="0" fontId="12" fillId="3" borderId="0" xfId="2" quotePrefix="1" applyFont="1" applyFill="1" applyAlignment="1">
      <alignment vertical="top"/>
    </xf>
    <xf numFmtId="0" fontId="6" fillId="3" borderId="0" xfId="2" applyFont="1" applyFill="1" applyAlignment="1">
      <alignment horizontal="left" vertical="top" wrapText="1"/>
    </xf>
    <xf numFmtId="0" fontId="6" fillId="3" borderId="0" xfId="2" applyFont="1" applyFill="1"/>
    <xf numFmtId="0" fontId="6" fillId="3" borderId="0" xfId="2" applyFont="1" applyFill="1" applyAlignment="1">
      <alignment horizontal="left" indent="1"/>
    </xf>
    <xf numFmtId="0" fontId="2" fillId="3" borderId="0" xfId="2" applyFill="1" applyAlignment="1">
      <alignment horizontal="center"/>
    </xf>
    <xf numFmtId="0" fontId="12" fillId="3" borderId="2" xfId="2" applyFont="1" applyFill="1" applyBorder="1" applyAlignment="1">
      <alignment horizontal="left" vertical="top" wrapText="1"/>
    </xf>
    <xf numFmtId="0" fontId="4" fillId="0" borderId="0" xfId="2" applyFont="1" applyFill="1"/>
    <xf numFmtId="0" fontId="6" fillId="3" borderId="0" xfId="2" applyFont="1" applyFill="1" applyBorder="1" applyAlignment="1">
      <alignment horizontal="left" vertical="top" wrapText="1"/>
    </xf>
    <xf numFmtId="0" fontId="12" fillId="3" borderId="0" xfId="2" applyFont="1" applyFill="1"/>
    <xf numFmtId="0" fontId="6" fillId="0" borderId="0" xfId="2" applyFont="1" applyFill="1" applyAlignment="1">
      <alignment horizontal="left" vertical="top" wrapText="1"/>
    </xf>
    <xf numFmtId="0" fontId="2" fillId="3" borderId="0" xfId="2" applyFill="1"/>
    <xf numFmtId="0" fontId="6" fillId="0" borderId="0" xfId="2" applyNumberFormat="1" applyFont="1" applyFill="1" applyAlignment="1">
      <alignment horizontal="left" vertical="top" wrapText="1"/>
    </xf>
    <xf numFmtId="0" fontId="6" fillId="3" borderId="0" xfId="2" applyFont="1" applyFill="1" applyAlignment="1">
      <alignment horizontal="center"/>
    </xf>
    <xf numFmtId="0" fontId="6" fillId="3" borderId="0" xfId="2" quotePrefix="1" applyFont="1" applyFill="1" applyAlignment="1">
      <alignment vertical="top"/>
    </xf>
    <xf numFmtId="0" fontId="2" fillId="0" borderId="0" xfId="2" applyFont="1" applyFill="1" applyAlignment="1">
      <alignment vertical="top" wrapText="1"/>
    </xf>
    <xf numFmtId="0" fontId="15" fillId="0" borderId="0" xfId="2" applyFont="1" applyFill="1" applyAlignment="1">
      <alignment vertical="top" wrapText="1"/>
    </xf>
    <xf numFmtId="0" fontId="6" fillId="0" borderId="0" xfId="2" applyFont="1" applyFill="1" applyAlignment="1">
      <alignment wrapText="1"/>
    </xf>
    <xf numFmtId="0" fontId="6" fillId="0" borderId="0" xfId="2" applyFont="1" applyFill="1" applyAlignment="1"/>
    <xf numFmtId="0" fontId="2" fillId="0" borderId="0" xfId="2"/>
    <xf numFmtId="0" fontId="6" fillId="0" borderId="0" xfId="2" applyFont="1" applyAlignment="1">
      <alignment wrapText="1"/>
    </xf>
    <xf numFmtId="0" fontId="12" fillId="3" borderId="0" xfId="2" quotePrefix="1" applyFont="1" applyFill="1" applyBorder="1" applyAlignment="1">
      <alignment vertical="top"/>
    </xf>
    <xf numFmtId="0" fontId="16" fillId="0" borderId="0" xfId="2" applyFont="1" applyAlignment="1">
      <alignment wrapText="1"/>
    </xf>
    <xf numFmtId="0" fontId="17" fillId="0" borderId="0" xfId="2" applyFont="1" applyFill="1" applyBorder="1"/>
    <xf numFmtId="0" fontId="2" fillId="0" borderId="0" xfId="2" applyFill="1" applyBorder="1"/>
    <xf numFmtId="0" fontId="2" fillId="3" borderId="0" xfId="2" applyFill="1" applyBorder="1"/>
    <xf numFmtId="0" fontId="6" fillId="3" borderId="0" xfId="2" applyFont="1" applyFill="1" applyBorder="1" applyAlignment="1">
      <alignment wrapText="1"/>
    </xf>
    <xf numFmtId="0" fontId="6" fillId="0" borderId="0" xfId="4" applyFont="1" applyFill="1" applyProtection="1"/>
    <xf numFmtId="0" fontId="18" fillId="0" borderId="0" xfId="4" applyFont="1" applyFill="1" applyAlignment="1" applyProtection="1">
      <alignment horizontal="right" vertical="top" wrapText="1"/>
    </xf>
    <xf numFmtId="0" fontId="18" fillId="5" borderId="0" xfId="4" applyFont="1" applyFill="1" applyAlignment="1" applyProtection="1">
      <alignment horizontal="center"/>
      <protection locked="0"/>
    </xf>
    <xf numFmtId="164" fontId="18" fillId="5" borderId="0" xfId="4" applyNumberFormat="1" applyFont="1" applyFill="1" applyAlignment="1" applyProtection="1">
      <alignment horizontal="center"/>
      <protection locked="0"/>
    </xf>
    <xf numFmtId="0" fontId="6" fillId="6" borderId="1" xfId="4" applyFont="1" applyFill="1" applyBorder="1" applyProtection="1"/>
    <xf numFmtId="0" fontId="18" fillId="6" borderId="1" xfId="4" applyFont="1" applyFill="1" applyBorder="1" applyAlignment="1" applyProtection="1">
      <alignment horizontal="left" vertical="top" wrapText="1"/>
    </xf>
    <xf numFmtId="0" fontId="18" fillId="6" borderId="1" xfId="4" applyFont="1" applyFill="1" applyBorder="1" applyAlignment="1" applyProtection="1">
      <alignment horizontal="center"/>
    </xf>
    <xf numFmtId="0" fontId="6" fillId="0" borderId="1" xfId="4" applyFont="1" applyFill="1" applyBorder="1" applyProtection="1"/>
    <xf numFmtId="0" fontId="7" fillId="3" borderId="0" xfId="3" applyFont="1" applyFill="1" applyBorder="1" applyAlignment="1" applyProtection="1">
      <alignment horizontal="left" vertical="center"/>
    </xf>
    <xf numFmtId="0" fontId="8" fillId="3" borderId="0" xfId="3" applyFont="1" applyFill="1" applyBorder="1" applyAlignment="1" applyProtection="1">
      <alignment horizontal="left" vertical="center"/>
    </xf>
    <xf numFmtId="0" fontId="8" fillId="0" borderId="0" xfId="3" applyFont="1" applyFill="1" applyBorder="1" applyAlignment="1" applyProtection="1">
      <alignment horizontal="left" vertical="center"/>
    </xf>
    <xf numFmtId="0" fontId="6" fillId="3" borderId="0" xfId="4" applyFont="1" applyFill="1" applyProtection="1"/>
    <xf numFmtId="0" fontId="9" fillId="3" borderId="0" xfId="2" applyFont="1" applyFill="1" applyAlignment="1" applyProtection="1">
      <alignment horizontal="centerContinuous"/>
    </xf>
    <xf numFmtId="0" fontId="18" fillId="3" borderId="0" xfId="4" applyFont="1" applyFill="1" applyAlignment="1" applyProtection="1">
      <alignment horizontal="center"/>
    </xf>
    <xf numFmtId="0" fontId="10" fillId="0" borderId="0" xfId="2" applyFont="1" applyFill="1" applyBorder="1" applyAlignment="1" applyProtection="1"/>
    <xf numFmtId="0" fontId="10" fillId="0" borderId="4" xfId="2" applyFont="1" applyFill="1" applyBorder="1" applyAlignment="1" applyProtection="1"/>
    <xf numFmtId="0" fontId="15" fillId="3" borderId="0" xfId="3" applyFont="1" applyFill="1" applyBorder="1" applyProtection="1"/>
    <xf numFmtId="0" fontId="19" fillId="3" borderId="0" xfId="2" applyFont="1" applyFill="1" applyAlignment="1" applyProtection="1">
      <alignment horizontal="centerContinuous"/>
    </xf>
    <xf numFmtId="0" fontId="20" fillId="3" borderId="0" xfId="3" applyFont="1" applyFill="1" applyBorder="1" applyProtection="1"/>
    <xf numFmtId="0" fontId="15" fillId="0" borderId="0" xfId="3" applyFont="1" applyFill="1" applyBorder="1" applyProtection="1"/>
    <xf numFmtId="0" fontId="15" fillId="0" borderId="0" xfId="3" applyFont="1" applyFill="1" applyBorder="1" applyAlignment="1" applyProtection="1">
      <alignment vertical="top"/>
    </xf>
    <xf numFmtId="0" fontId="20" fillId="0" borderId="0" xfId="3" applyFont="1" applyFill="1" applyBorder="1" applyProtection="1"/>
    <xf numFmtId="0" fontId="18" fillId="3" borderId="0" xfId="4" applyFont="1" applyFill="1" applyAlignment="1" applyProtection="1">
      <alignment horizontal="left" vertical="top" wrapText="1"/>
    </xf>
    <xf numFmtId="0" fontId="23" fillId="4" borderId="7" xfId="4" applyFont="1" applyFill="1" applyBorder="1" applyAlignment="1" applyProtection="1">
      <alignment horizontal="centerContinuous"/>
    </xf>
    <xf numFmtId="0" fontId="23" fillId="4" borderId="9" xfId="4" applyFont="1" applyFill="1" applyBorder="1" applyAlignment="1" applyProtection="1">
      <alignment horizontal="center"/>
    </xf>
    <xf numFmtId="0" fontId="18" fillId="0" borderId="10" xfId="2" applyFont="1" applyFill="1" applyBorder="1" applyAlignment="1" applyProtection="1">
      <alignment vertical="center" wrapText="1"/>
    </xf>
    <xf numFmtId="0" fontId="18" fillId="0" borderId="7" xfId="2" applyFont="1" applyFill="1" applyBorder="1" applyAlignment="1" applyProtection="1">
      <alignment vertical="center" wrapText="1"/>
    </xf>
    <xf numFmtId="0" fontId="18" fillId="5" borderId="7" xfId="4" applyFont="1" applyFill="1" applyBorder="1" applyAlignment="1" applyProtection="1">
      <alignment horizontal="center" vertical="center" wrapText="1"/>
      <protection locked="0"/>
    </xf>
    <xf numFmtId="0" fontId="18" fillId="0" borderId="10" xfId="4" applyFont="1" applyFill="1" applyBorder="1" applyAlignment="1" applyProtection="1">
      <alignment horizontal="left" vertical="center" wrapText="1"/>
    </xf>
    <xf numFmtId="0" fontId="18" fillId="0" borderId="7" xfId="4" applyFont="1" applyFill="1" applyBorder="1" applyAlignment="1" applyProtection="1">
      <alignment horizontal="left" vertical="center" wrapText="1"/>
    </xf>
    <xf numFmtId="0" fontId="24" fillId="0" borderId="7" xfId="2" applyFont="1" applyFill="1" applyBorder="1" applyAlignment="1" applyProtection="1">
      <alignment vertical="center" wrapText="1"/>
    </xf>
    <xf numFmtId="0" fontId="18" fillId="0" borderId="0" xfId="4" applyFont="1" applyFill="1" applyAlignment="1" applyProtection="1">
      <alignment horizontal="left" vertical="top" wrapText="1"/>
    </xf>
    <xf numFmtId="0" fontId="18" fillId="0" borderId="0" xfId="4" applyFont="1" applyFill="1" applyAlignment="1" applyProtection="1">
      <alignment horizontal="center"/>
    </xf>
    <xf numFmtId="0" fontId="2" fillId="0" borderId="0" xfId="2" applyProtection="1"/>
    <xf numFmtId="0" fontId="2" fillId="0" borderId="0" xfId="2" applyFill="1" applyProtection="1"/>
    <xf numFmtId="0" fontId="2" fillId="0" borderId="0" xfId="2" applyFill="1" applyBorder="1" applyProtection="1"/>
    <xf numFmtId="164" fontId="18" fillId="0" borderId="0" xfId="4" applyNumberFormat="1" applyFont="1" applyFill="1" applyAlignment="1" applyProtection="1">
      <alignment horizontal="center"/>
    </xf>
    <xf numFmtId="0" fontId="2" fillId="6" borderId="1" xfId="2" applyFill="1" applyBorder="1" applyProtection="1"/>
    <xf numFmtId="0" fontId="2" fillId="0" borderId="1" xfId="2" applyFill="1" applyBorder="1" applyProtection="1"/>
    <xf numFmtId="0" fontId="2" fillId="3" borderId="0" xfId="2" applyFill="1" applyProtection="1"/>
    <xf numFmtId="0" fontId="18" fillId="3" borderId="0" xfId="4" applyFont="1" applyFill="1" applyAlignment="1" applyProtection="1">
      <alignment horizontal="centerContinuous"/>
    </xf>
    <xf numFmtId="0" fontId="6" fillId="0" borderId="0" xfId="4" applyFont="1" applyFill="1" applyBorder="1" applyProtection="1"/>
    <xf numFmtId="0" fontId="10" fillId="4" borderId="0" xfId="2" applyFont="1" applyFill="1" applyBorder="1" applyAlignment="1" applyProtection="1"/>
    <xf numFmtId="0" fontId="27" fillId="3" borderId="0" xfId="3" applyFont="1" applyFill="1" applyBorder="1" applyAlignment="1" applyProtection="1">
      <alignment vertical="top"/>
    </xf>
    <xf numFmtId="0" fontId="20" fillId="0" borderId="0" xfId="3" applyFont="1" applyFill="1" applyBorder="1" applyAlignment="1" applyProtection="1">
      <alignment horizontal="left"/>
    </xf>
    <xf numFmtId="0" fontId="18" fillId="0" borderId="0" xfId="5" applyFont="1" applyFill="1" applyProtection="1"/>
    <xf numFmtId="0" fontId="15" fillId="3" borderId="0" xfId="5" applyFont="1" applyFill="1" applyBorder="1" applyAlignment="1" applyProtection="1">
      <alignment horizontal="left" wrapText="1"/>
    </xf>
    <xf numFmtId="0" fontId="18" fillId="3" borderId="0" xfId="5" applyFont="1" applyFill="1" applyProtection="1"/>
    <xf numFmtId="0" fontId="18" fillId="3" borderId="0" xfId="5" applyFont="1" applyFill="1" applyBorder="1" applyProtection="1"/>
    <xf numFmtId="0" fontId="18" fillId="3" borderId="2" xfId="5" applyFont="1" applyFill="1" applyBorder="1" applyProtection="1"/>
    <xf numFmtId="0" fontId="23" fillId="4" borderId="10" xfId="5" applyFont="1" applyFill="1" applyBorder="1" applyAlignment="1" applyProtection="1">
      <alignment horizontal="center" vertical="center" wrapText="1"/>
    </xf>
    <xf numFmtId="0" fontId="23" fillId="4" borderId="10" xfId="5" applyFont="1" applyFill="1" applyBorder="1" applyAlignment="1" applyProtection="1">
      <alignment horizontal="center" vertical="top" wrapText="1"/>
    </xf>
    <xf numFmtId="0" fontId="23" fillId="4" borderId="12" xfId="5" applyFont="1" applyFill="1" applyBorder="1" applyAlignment="1" applyProtection="1">
      <alignment horizontal="center" vertical="center"/>
    </xf>
    <xf numFmtId="0" fontId="23" fillId="4" borderId="7" xfId="5" applyFont="1" applyFill="1" applyBorder="1" applyAlignment="1" applyProtection="1">
      <alignment horizontal="center" vertical="center"/>
    </xf>
    <xf numFmtId="0" fontId="18" fillId="3" borderId="10" xfId="5" applyFont="1" applyFill="1" applyBorder="1" applyAlignment="1" applyProtection="1">
      <alignment horizontal="center" vertical="center"/>
      <protection locked="0"/>
    </xf>
    <xf numFmtId="0" fontId="18" fillId="5" borderId="10" xfId="5" applyFont="1" applyFill="1" applyBorder="1" applyAlignment="1" applyProtection="1">
      <alignment horizontal="center" vertical="center" wrapText="1"/>
      <protection locked="0"/>
    </xf>
    <xf numFmtId="0" fontId="29" fillId="0" borderId="0" xfId="2" applyFont="1" applyFill="1" applyProtection="1"/>
    <xf numFmtId="0" fontId="30" fillId="0" borderId="0" xfId="2" applyFont="1" applyFill="1" applyProtection="1"/>
    <xf numFmtId="0" fontId="31" fillId="0" borderId="0" xfId="2" applyFont="1" applyFill="1" applyProtection="1"/>
    <xf numFmtId="0" fontId="18" fillId="0" borderId="0" xfId="4" applyFont="1" applyFill="1" applyAlignment="1" applyProtection="1">
      <alignment vertical="top"/>
    </xf>
    <xf numFmtId="165" fontId="18" fillId="0" borderId="0" xfId="4" applyNumberFormat="1" applyFont="1" applyFill="1" applyAlignment="1" applyProtection="1">
      <alignment horizontal="center"/>
    </xf>
    <xf numFmtId="0" fontId="31" fillId="2" borderId="2" xfId="2" applyFont="1" applyFill="1" applyBorder="1" applyProtection="1"/>
    <xf numFmtId="0" fontId="31" fillId="3" borderId="0" xfId="2" applyFont="1" applyFill="1" applyProtection="1"/>
    <xf numFmtId="0" fontId="9" fillId="3" borderId="0" xfId="2" applyFont="1" applyFill="1" applyProtection="1"/>
    <xf numFmtId="0" fontId="9" fillId="0" borderId="0" xfId="2" applyFont="1" applyFill="1" applyProtection="1"/>
    <xf numFmtId="0" fontId="10" fillId="4" borderId="13" xfId="2" applyFont="1" applyFill="1" applyBorder="1" applyAlignment="1" applyProtection="1"/>
    <xf numFmtId="0" fontId="10" fillId="4" borderId="14" xfId="2" applyFont="1" applyFill="1" applyBorder="1" applyAlignment="1" applyProtection="1"/>
    <xf numFmtId="0" fontId="10" fillId="4" borderId="15" xfId="2" applyFont="1" applyFill="1" applyBorder="1" applyAlignment="1" applyProtection="1"/>
    <xf numFmtId="0" fontId="19" fillId="3" borderId="0" xfId="2" applyFont="1" applyFill="1" applyProtection="1"/>
    <xf numFmtId="0" fontId="19" fillId="0" borderId="0" xfId="2" applyFont="1" applyFill="1" applyProtection="1"/>
    <xf numFmtId="0" fontId="31" fillId="3" borderId="0" xfId="2" quotePrefix="1" applyFont="1" applyFill="1" applyAlignment="1" applyProtection="1">
      <alignment horizontal="right" vertical="top"/>
    </xf>
    <xf numFmtId="0" fontId="31" fillId="3" borderId="0" xfId="2" applyFont="1" applyFill="1" applyAlignment="1" applyProtection="1">
      <alignment horizontal="left" vertical="top" wrapText="1"/>
    </xf>
    <xf numFmtId="0" fontId="32" fillId="3" borderId="0" xfId="2" applyFont="1" applyFill="1" applyAlignment="1" applyProtection="1">
      <alignment horizontal="left" vertical="top" wrapText="1"/>
    </xf>
    <xf numFmtId="0" fontId="17" fillId="3" borderId="0" xfId="2" applyFont="1" applyFill="1" applyProtection="1"/>
    <xf numFmtId="0" fontId="17" fillId="0" borderId="0" xfId="2" applyFont="1" applyFill="1" applyProtection="1"/>
    <xf numFmtId="0" fontId="22" fillId="4" borderId="6" xfId="2" applyFont="1" applyFill="1" applyBorder="1" applyAlignment="1" applyProtection="1">
      <alignment horizontal="center" vertical="center"/>
    </xf>
    <xf numFmtId="0" fontId="22" fillId="4" borderId="16" xfId="2" applyFont="1" applyFill="1" applyBorder="1" applyAlignment="1" applyProtection="1">
      <alignment horizontal="center" vertical="center" wrapText="1"/>
    </xf>
    <xf numFmtId="0" fontId="22" fillId="4" borderId="6" xfId="2" applyFont="1" applyFill="1" applyBorder="1" applyAlignment="1" applyProtection="1">
      <alignment horizontal="center" vertical="center" wrapText="1"/>
    </xf>
    <xf numFmtId="0" fontId="17" fillId="7" borderId="12" xfId="2" applyFont="1" applyFill="1" applyBorder="1" applyAlignment="1" applyProtection="1">
      <alignment vertical="center"/>
    </xf>
    <xf numFmtId="0" fontId="2" fillId="7" borderId="4" xfId="2" applyFill="1" applyBorder="1" applyAlignment="1" applyProtection="1">
      <alignment vertical="center"/>
    </xf>
    <xf numFmtId="0" fontId="2" fillId="7" borderId="7" xfId="2" applyFill="1" applyBorder="1" applyAlignment="1" applyProtection="1">
      <alignment vertical="center"/>
    </xf>
    <xf numFmtId="0" fontId="2" fillId="7" borderId="10" xfId="2" applyFill="1" applyBorder="1" applyAlignment="1" applyProtection="1">
      <alignment vertical="center"/>
    </xf>
    <xf numFmtId="0" fontId="31" fillId="3" borderId="17" xfId="2" quotePrefix="1" applyFont="1" applyFill="1" applyBorder="1" applyAlignment="1" applyProtection="1">
      <alignment horizontal="right"/>
    </xf>
    <xf numFmtId="0" fontId="31" fillId="3" borderId="18" xfId="2" applyFont="1" applyFill="1" applyBorder="1" applyProtection="1"/>
    <xf numFmtId="166" fontId="31" fillId="3" borderId="17" xfId="2" applyNumberFormat="1" applyFont="1" applyFill="1" applyBorder="1" applyAlignment="1" applyProtection="1">
      <alignment horizontal="center"/>
    </xf>
    <xf numFmtId="166" fontId="31" fillId="3" borderId="19" xfId="2" applyNumberFormat="1" applyFont="1" applyFill="1" applyBorder="1" applyAlignment="1" applyProtection="1">
      <alignment horizontal="center"/>
    </xf>
    <xf numFmtId="166" fontId="31" fillId="3" borderId="18" xfId="2" applyNumberFormat="1" applyFont="1" applyFill="1" applyBorder="1" applyAlignment="1" applyProtection="1">
      <alignment horizontal="center"/>
    </xf>
    <xf numFmtId="0" fontId="31" fillId="3" borderId="20" xfId="2" quotePrefix="1" applyFont="1" applyFill="1" applyBorder="1" applyAlignment="1" applyProtection="1">
      <alignment horizontal="right"/>
    </xf>
    <xf numFmtId="0" fontId="31" fillId="0" borderId="0" xfId="2" applyFont="1" applyFill="1" applyBorder="1" applyProtection="1"/>
    <xf numFmtId="166" fontId="31" fillId="3" borderId="21" xfId="2" applyNumberFormat="1" applyFont="1" applyFill="1" applyBorder="1" applyAlignment="1" applyProtection="1">
      <alignment horizontal="center"/>
    </xf>
    <xf numFmtId="0" fontId="31" fillId="3" borderId="22" xfId="2" applyFont="1" applyFill="1" applyBorder="1" applyProtection="1"/>
    <xf numFmtId="44" fontId="34" fillId="3" borderId="17" xfId="2" applyNumberFormat="1" applyFont="1" applyFill="1" applyBorder="1" applyAlignment="1" applyProtection="1">
      <alignment horizontal="right"/>
      <protection locked="0"/>
    </xf>
    <xf numFmtId="44" fontId="34" fillId="3" borderId="21" xfId="2" applyNumberFormat="1" applyFont="1" applyFill="1" applyBorder="1" applyAlignment="1" applyProtection="1">
      <alignment horizontal="right"/>
      <protection locked="0"/>
    </xf>
    <xf numFmtId="44" fontId="34" fillId="3" borderId="20" xfId="2" applyNumberFormat="1" applyFont="1" applyFill="1" applyBorder="1" applyAlignment="1" applyProtection="1">
      <alignment horizontal="right"/>
      <protection hidden="1"/>
    </xf>
    <xf numFmtId="44" fontId="34" fillId="3" borderId="23" xfId="2" applyNumberFormat="1" applyFont="1" applyFill="1" applyBorder="1" applyAlignment="1" applyProtection="1">
      <alignment horizontal="right"/>
      <protection hidden="1"/>
    </xf>
    <xf numFmtId="9" fontId="31" fillId="0" borderId="0" xfId="1" applyFont="1" applyFill="1" applyProtection="1"/>
    <xf numFmtId="0" fontId="31" fillId="3" borderId="3" xfId="2" quotePrefix="1" applyFont="1" applyFill="1" applyBorder="1" applyAlignment="1" applyProtection="1">
      <alignment horizontal="right"/>
    </xf>
    <xf numFmtId="0" fontId="31" fillId="3" borderId="0" xfId="2" applyFont="1" applyFill="1" applyBorder="1" applyProtection="1"/>
    <xf numFmtId="167" fontId="31" fillId="3" borderId="3" xfId="6" applyNumberFormat="1" applyFont="1" applyFill="1" applyBorder="1" applyProtection="1"/>
    <xf numFmtId="167" fontId="31" fillId="3" borderId="24" xfId="6" applyNumberFormat="1" applyFont="1" applyFill="1" applyBorder="1" applyProtection="1"/>
    <xf numFmtId="167" fontId="31" fillId="3" borderId="0" xfId="6" applyNumberFormat="1" applyFont="1" applyFill="1" applyBorder="1" applyProtection="1"/>
    <xf numFmtId="0" fontId="31" fillId="3" borderId="3" xfId="2" applyFont="1" applyFill="1" applyBorder="1" applyAlignment="1" applyProtection="1">
      <alignment horizontal="right"/>
    </xf>
    <xf numFmtId="0" fontId="31" fillId="3" borderId="25" xfId="2" applyFont="1" applyFill="1" applyBorder="1" applyProtection="1"/>
    <xf numFmtId="167" fontId="31" fillId="0" borderId="3" xfId="6" applyNumberFormat="1" applyFont="1" applyFill="1" applyBorder="1" applyProtection="1">
      <protection hidden="1"/>
    </xf>
    <xf numFmtId="44" fontId="31" fillId="0" borderId="3" xfId="6" applyNumberFormat="1" applyFont="1" applyFill="1" applyBorder="1" applyProtection="1">
      <protection hidden="1"/>
    </xf>
    <xf numFmtId="44" fontId="31" fillId="0" borderId="24" xfId="6" applyNumberFormat="1" applyFont="1" applyFill="1" applyBorder="1" applyProtection="1">
      <protection hidden="1"/>
    </xf>
    <xf numFmtId="0" fontId="31" fillId="3" borderId="25" xfId="2" applyFont="1" applyFill="1" applyBorder="1" applyAlignment="1" applyProtection="1">
      <alignment wrapText="1"/>
    </xf>
    <xf numFmtId="0" fontId="31" fillId="3" borderId="20" xfId="2" applyFont="1" applyFill="1" applyBorder="1" applyAlignment="1" applyProtection="1">
      <alignment horizontal="right"/>
    </xf>
    <xf numFmtId="0" fontId="31" fillId="3" borderId="22" xfId="2" applyFont="1" applyFill="1" applyBorder="1" applyAlignment="1" applyProtection="1">
      <alignment wrapText="1"/>
    </xf>
    <xf numFmtId="167" fontId="31" fillId="0" borderId="23" xfId="6" applyNumberFormat="1" applyFont="1" applyFill="1" applyBorder="1" applyProtection="1">
      <protection hidden="1"/>
    </xf>
    <xf numFmtId="44" fontId="31" fillId="0" borderId="23" xfId="6" applyNumberFormat="1" applyFont="1" applyFill="1" applyBorder="1" applyProtection="1">
      <protection hidden="1"/>
    </xf>
    <xf numFmtId="0" fontId="31" fillId="3" borderId="22" xfId="2" applyFont="1" applyFill="1" applyBorder="1" applyAlignment="1" applyProtection="1">
      <alignment vertical="top"/>
    </xf>
    <xf numFmtId="44" fontId="31" fillId="0" borderId="22" xfId="6" applyNumberFormat="1" applyFont="1" applyFill="1" applyBorder="1" applyProtection="1">
      <protection hidden="1"/>
    </xf>
    <xf numFmtId="0" fontId="31" fillId="3" borderId="22" xfId="2" applyFont="1" applyFill="1" applyBorder="1" applyAlignment="1" applyProtection="1"/>
    <xf numFmtId="0" fontId="31" fillId="3" borderId="26" xfId="2" applyFont="1" applyFill="1" applyBorder="1" applyAlignment="1" applyProtection="1">
      <alignment wrapText="1"/>
    </xf>
    <xf numFmtId="167" fontId="31" fillId="0" borderId="20" xfId="6" applyNumberFormat="1" applyFont="1" applyFill="1" applyBorder="1" applyProtection="1">
      <protection hidden="1"/>
    </xf>
    <xf numFmtId="168" fontId="34" fillId="0" borderId="27" xfId="2" applyNumberFormat="1" applyFont="1" applyFill="1" applyBorder="1" applyProtection="1">
      <protection hidden="1"/>
    </xf>
    <xf numFmtId="44" fontId="31" fillId="0" borderId="20" xfId="6" applyNumberFormat="1" applyFont="1" applyFill="1" applyBorder="1" applyProtection="1">
      <protection hidden="1"/>
    </xf>
    <xf numFmtId="0" fontId="31" fillId="3" borderId="28" xfId="2" quotePrefix="1" applyFont="1" applyFill="1" applyBorder="1" applyAlignment="1" applyProtection="1">
      <alignment horizontal="right" vertical="top"/>
    </xf>
    <xf numFmtId="0" fontId="31" fillId="0" borderId="31" xfId="2" quotePrefix="1" applyFont="1" applyFill="1" applyBorder="1" applyAlignment="1" applyProtection="1">
      <alignment horizontal="right"/>
    </xf>
    <xf numFmtId="0" fontId="31" fillId="0" borderId="32" xfId="2" applyFont="1" applyFill="1" applyBorder="1" applyProtection="1"/>
    <xf numFmtId="44" fontId="31" fillId="2" borderId="33" xfId="2" applyNumberFormat="1" applyFont="1" applyFill="1" applyBorder="1" applyProtection="1">
      <protection hidden="1"/>
    </xf>
    <xf numFmtId="168" fontId="31" fillId="0" borderId="33" xfId="2" applyNumberFormat="1" applyFont="1" applyFill="1" applyBorder="1" applyProtection="1">
      <protection hidden="1"/>
    </xf>
    <xf numFmtId="166" fontId="31" fillId="3" borderId="0" xfId="2" applyNumberFormat="1" applyFont="1" applyFill="1" applyBorder="1" applyProtection="1"/>
    <xf numFmtId="0" fontId="35" fillId="3" borderId="0" xfId="4" applyFont="1" applyFill="1" applyBorder="1" applyAlignment="1" applyProtection="1">
      <alignment horizontal="center"/>
    </xf>
    <xf numFmtId="0" fontId="18" fillId="3" borderId="0" xfId="4" applyFont="1" applyFill="1" applyBorder="1" applyAlignment="1" applyProtection="1">
      <alignment horizontal="center"/>
    </xf>
    <xf numFmtId="0" fontId="36" fillId="3" borderId="0" xfId="2" applyFont="1" applyFill="1" applyProtection="1"/>
    <xf numFmtId="0" fontId="31" fillId="3" borderId="0" xfId="2" applyFont="1" applyFill="1" applyAlignment="1" applyProtection="1">
      <alignment vertical="top"/>
    </xf>
    <xf numFmtId="0" fontId="31" fillId="6" borderId="2" xfId="2" applyFont="1" applyFill="1" applyBorder="1" applyProtection="1"/>
    <xf numFmtId="0" fontId="31" fillId="0" borderId="2" xfId="2" applyFont="1" applyFill="1" applyBorder="1" applyProtection="1"/>
    <xf numFmtId="0" fontId="10" fillId="4" borderId="0" xfId="2" applyFont="1" applyFill="1" applyBorder="1" applyAlignment="1">
      <alignment horizontal="centerContinuous"/>
    </xf>
    <xf numFmtId="0" fontId="31" fillId="0" borderId="20" xfId="2" applyFont="1" applyFill="1" applyBorder="1" applyAlignment="1" applyProtection="1">
      <alignment horizontal="right"/>
    </xf>
    <xf numFmtId="0" fontId="31" fillId="0" borderId="22" xfId="2" applyFont="1" applyFill="1" applyBorder="1" applyProtection="1"/>
    <xf numFmtId="0" fontId="31" fillId="0" borderId="23" xfId="2" applyFont="1" applyFill="1" applyBorder="1" applyProtection="1"/>
    <xf numFmtId="168" fontId="34" fillId="0" borderId="19" xfId="2" applyNumberFormat="1" applyFont="1" applyFill="1" applyBorder="1" applyAlignment="1" applyProtection="1">
      <alignment horizontal="right"/>
      <protection locked="0"/>
    </xf>
    <xf numFmtId="168" fontId="34" fillId="0" borderId="21" xfId="2" applyNumberFormat="1" applyFont="1" applyFill="1" applyBorder="1" applyAlignment="1" applyProtection="1">
      <alignment horizontal="right"/>
      <protection locked="0"/>
    </xf>
    <xf numFmtId="0" fontId="31" fillId="0" borderId="34" xfId="2" applyFont="1" applyFill="1" applyBorder="1" applyAlignment="1" applyProtection="1">
      <alignment horizontal="right"/>
    </xf>
    <xf numFmtId="0" fontId="31" fillId="0" borderId="35" xfId="2" applyFont="1" applyFill="1" applyBorder="1" applyProtection="1"/>
    <xf numFmtId="168" fontId="34" fillId="0" borderId="36" xfId="2" applyNumberFormat="1" applyFont="1" applyFill="1" applyBorder="1" applyAlignment="1" applyProtection="1">
      <alignment horizontal="right"/>
    </xf>
    <xf numFmtId="168" fontId="34" fillId="5" borderId="36" xfId="2" applyNumberFormat="1" applyFont="1" applyFill="1" applyBorder="1" applyAlignment="1" applyProtection="1">
      <alignment horizontal="right"/>
    </xf>
    <xf numFmtId="0" fontId="2" fillId="0" borderId="0" xfId="7" applyFont="1" applyFill="1"/>
    <xf numFmtId="0" fontId="6" fillId="0" borderId="0" xfId="7" applyFont="1"/>
    <xf numFmtId="0" fontId="10" fillId="4" borderId="0" xfId="2" applyFont="1" applyFill="1" applyBorder="1" applyAlignment="1"/>
    <xf numFmtId="0" fontId="22" fillId="4" borderId="10" xfId="5" applyFont="1" applyFill="1" applyBorder="1" applyAlignment="1" applyProtection="1">
      <alignment horizontal="center" vertical="center" wrapText="1"/>
    </xf>
    <xf numFmtId="170" fontId="31" fillId="0" borderId="10" xfId="8" applyNumberFormat="1" applyFont="1" applyBorder="1" applyProtection="1"/>
    <xf numFmtId="171" fontId="31" fillId="0" borderId="10" xfId="8" applyNumberFormat="1" applyFont="1" applyBorder="1" applyAlignment="1" applyProtection="1">
      <alignment horizontal="center"/>
      <protection hidden="1"/>
    </xf>
    <xf numFmtId="42" fontId="31" fillId="0" borderId="10" xfId="8" applyNumberFormat="1" applyFont="1" applyBorder="1" applyProtection="1">
      <protection hidden="1"/>
    </xf>
    <xf numFmtId="0" fontId="18" fillId="6" borderId="10" xfId="8" applyFont="1" applyFill="1" applyBorder="1" applyProtection="1">
      <protection hidden="1"/>
    </xf>
    <xf numFmtId="42" fontId="31" fillId="6" borderId="10" xfId="8" applyNumberFormat="1" applyFont="1" applyFill="1" applyBorder="1" applyProtection="1">
      <protection hidden="1"/>
    </xf>
    <xf numFmtId="0" fontId="1" fillId="0" borderId="0" xfId="2" applyFont="1"/>
    <xf numFmtId="0" fontId="18" fillId="0" borderId="39" xfId="8" applyFont="1" applyBorder="1"/>
    <xf numFmtId="0" fontId="18" fillId="0" borderId="40" xfId="8" applyFont="1" applyBorder="1"/>
    <xf numFmtId="0" fontId="18" fillId="0" borderId="40" xfId="4" applyFont="1" applyFill="1" applyBorder="1" applyAlignment="1" applyProtection="1">
      <alignment horizontal="right" vertical="top" wrapText="1"/>
    </xf>
    <xf numFmtId="0" fontId="18" fillId="0" borderId="40" xfId="4" applyFont="1" applyFill="1" applyBorder="1" applyAlignment="1" applyProtection="1">
      <alignment horizontal="center"/>
    </xf>
    <xf numFmtId="0" fontId="18" fillId="0" borderId="40" xfId="4" applyFont="1" applyFill="1" applyBorder="1" applyAlignment="1" applyProtection="1">
      <alignment horizontal="right" vertical="top"/>
    </xf>
    <xf numFmtId="165" fontId="18" fillId="0" borderId="40" xfId="4" applyNumberFormat="1" applyFont="1" applyFill="1" applyBorder="1" applyAlignment="1" applyProtection="1">
      <alignment horizontal="center"/>
    </xf>
    <xf numFmtId="0" fontId="5" fillId="3" borderId="41" xfId="2" applyFont="1" applyFill="1" applyBorder="1" applyAlignment="1" applyProtection="1">
      <alignment horizontal="left" vertical="top"/>
    </xf>
    <xf numFmtId="0" fontId="31" fillId="0" borderId="42" xfId="2" applyFont="1" applyFill="1" applyBorder="1" applyProtection="1"/>
    <xf numFmtId="0" fontId="7" fillId="3" borderId="39" xfId="3" applyFont="1" applyFill="1" applyBorder="1" applyAlignment="1" applyProtection="1">
      <alignment horizontal="left" vertical="center"/>
    </xf>
    <xf numFmtId="0" fontId="31" fillId="0" borderId="40" xfId="2" applyFont="1" applyFill="1" applyBorder="1" applyProtection="1"/>
    <xf numFmtId="0" fontId="9" fillId="3" borderId="39" xfId="2" applyFont="1" applyFill="1" applyBorder="1" applyAlignment="1" applyProtection="1">
      <alignment horizontal="centerContinuous"/>
    </xf>
    <xf numFmtId="0" fontId="9" fillId="3" borderId="40" xfId="2" applyFont="1" applyFill="1" applyBorder="1" applyAlignment="1" applyProtection="1">
      <alignment horizontal="centerContinuous"/>
    </xf>
    <xf numFmtId="0" fontId="9" fillId="0" borderId="40" xfId="2" applyFont="1" applyFill="1" applyBorder="1" applyProtection="1"/>
    <xf numFmtId="169" fontId="31" fillId="0" borderId="40" xfId="8" applyNumberFormat="1" applyFont="1" applyFill="1" applyBorder="1" applyAlignment="1" applyProtection="1">
      <alignment wrapText="1"/>
    </xf>
    <xf numFmtId="170" fontId="31" fillId="0" borderId="43" xfId="8" applyNumberFormat="1" applyFont="1" applyBorder="1" applyProtection="1"/>
    <xf numFmtId="168" fontId="38" fillId="0" borderId="43" xfId="8" applyNumberFormat="1" applyFont="1" applyBorder="1" applyAlignment="1"/>
    <xf numFmtId="0" fontId="38" fillId="0" borderId="43" xfId="8" applyFont="1" applyBorder="1" applyAlignment="1"/>
    <xf numFmtId="0" fontId="18" fillId="0" borderId="43" xfId="8" applyFont="1" applyBorder="1"/>
    <xf numFmtId="170" fontId="18" fillId="0" borderId="44" xfId="8" applyNumberFormat="1" applyFont="1" applyBorder="1" applyProtection="1"/>
    <xf numFmtId="0" fontId="18" fillId="0" borderId="44" xfId="8" applyFont="1" applyBorder="1"/>
    <xf numFmtId="9" fontId="18" fillId="0" borderId="40" xfId="8" applyNumberFormat="1" applyFont="1" applyBorder="1"/>
    <xf numFmtId="0" fontId="18" fillId="0" borderId="40" xfId="8" applyFont="1" applyBorder="1" applyAlignment="1">
      <alignment horizontal="right"/>
    </xf>
    <xf numFmtId="14" fontId="18" fillId="0" borderId="40" xfId="8" applyNumberFormat="1" applyFont="1" applyBorder="1"/>
    <xf numFmtId="1" fontId="39" fillId="0" borderId="40" xfId="2" applyNumberFormat="1" applyFont="1" applyFill="1" applyBorder="1" applyAlignment="1">
      <alignment horizontal="right"/>
    </xf>
    <xf numFmtId="0" fontId="9" fillId="0" borderId="39" xfId="2" applyFont="1" applyFill="1" applyBorder="1" applyProtection="1"/>
    <xf numFmtId="0" fontId="31" fillId="0" borderId="45" xfId="2" applyFont="1" applyFill="1" applyBorder="1" applyProtection="1"/>
    <xf numFmtId="0" fontId="31" fillId="0" borderId="42" xfId="2" applyFont="1" applyFill="1" applyBorder="1" applyAlignment="1" applyProtection="1">
      <alignment horizontal="right"/>
    </xf>
    <xf numFmtId="0" fontId="31" fillId="0" borderId="42" xfId="2" applyFont="1" applyFill="1" applyBorder="1" applyAlignment="1" applyProtection="1">
      <alignment vertical="top"/>
    </xf>
    <xf numFmtId="0" fontId="31" fillId="0" borderId="40" xfId="2" applyFont="1" applyFill="1" applyBorder="1" applyAlignment="1" applyProtection="1">
      <alignment horizontal="right"/>
    </xf>
    <xf numFmtId="0" fontId="31" fillId="0" borderId="40" xfId="2" applyFont="1" applyFill="1" applyBorder="1" applyAlignment="1" applyProtection="1">
      <alignment vertical="top"/>
    </xf>
    <xf numFmtId="0" fontId="31" fillId="0" borderId="40" xfId="2" applyFont="1" applyFill="1" applyBorder="1" applyProtection="1">
      <protection locked="0"/>
    </xf>
    <xf numFmtId="0" fontId="37" fillId="0" borderId="0" xfId="0" applyFont="1" applyAlignment="1">
      <alignment vertical="center"/>
    </xf>
    <xf numFmtId="0" fontId="31" fillId="0" borderId="28" xfId="2" applyFont="1" applyFill="1" applyBorder="1" applyAlignment="1" applyProtection="1">
      <alignment horizontal="right"/>
    </xf>
    <xf numFmtId="0" fontId="31" fillId="0" borderId="48" xfId="2" applyFont="1" applyFill="1" applyBorder="1" applyProtection="1"/>
    <xf numFmtId="0" fontId="31" fillId="0" borderId="27" xfId="2" applyFont="1" applyFill="1" applyBorder="1" applyProtection="1"/>
    <xf numFmtId="168" fontId="48" fillId="0" borderId="27" xfId="61" applyNumberFormat="1" applyFont="1" applyFill="1" applyBorder="1" applyProtection="1"/>
    <xf numFmtId="0" fontId="10" fillId="4" borderId="3" xfId="2" applyFont="1" applyFill="1" applyBorder="1" applyAlignment="1" applyProtection="1">
      <alignment horizontal="center"/>
    </xf>
    <xf numFmtId="0" fontId="10" fillId="4" borderId="0" xfId="2" applyFont="1" applyFill="1" applyBorder="1" applyAlignment="1" applyProtection="1">
      <alignment horizontal="center"/>
    </xf>
    <xf numFmtId="0" fontId="21" fillId="3" borderId="0" xfId="2" applyFont="1" applyFill="1" applyAlignment="1" applyProtection="1">
      <alignment horizontal="left" wrapText="1"/>
    </xf>
    <xf numFmtId="0" fontId="22" fillId="4" borderId="5" xfId="4" applyFont="1" applyFill="1" applyBorder="1" applyAlignment="1" applyProtection="1">
      <alignment horizontal="center" vertical="center"/>
    </xf>
    <xf numFmtId="0" fontId="22" fillId="4" borderId="6" xfId="4" applyFont="1" applyFill="1" applyBorder="1" applyAlignment="1" applyProtection="1">
      <alignment horizontal="center" vertical="center"/>
    </xf>
    <xf numFmtId="0" fontId="22" fillId="4" borderId="8" xfId="4" applyFont="1" applyFill="1" applyBorder="1" applyAlignment="1" applyProtection="1">
      <alignment horizontal="center" vertical="center"/>
    </xf>
    <xf numFmtId="0" fontId="22" fillId="4" borderId="9" xfId="4" applyFont="1" applyFill="1" applyBorder="1" applyAlignment="1" applyProtection="1">
      <alignment horizontal="center" vertical="center"/>
    </xf>
    <xf numFmtId="0" fontId="18" fillId="3" borderId="12" xfId="5" applyFont="1" applyFill="1" applyBorder="1" applyAlignment="1" applyProtection="1">
      <alignment horizontal="left" vertical="top" wrapText="1"/>
      <protection locked="0"/>
    </xf>
    <xf numFmtId="0" fontId="18" fillId="3" borderId="7" xfId="5" applyFont="1" applyFill="1" applyBorder="1" applyAlignment="1" applyProtection="1">
      <alignment horizontal="left" vertical="top" wrapText="1"/>
      <protection locked="0"/>
    </xf>
    <xf numFmtId="0" fontId="26" fillId="0" borderId="0" xfId="2" applyFont="1" applyAlignment="1" applyProtection="1">
      <alignment vertical="center" wrapText="1"/>
    </xf>
    <xf numFmtId="0" fontId="28" fillId="3" borderId="0" xfId="5" applyFont="1" applyFill="1" applyBorder="1" applyAlignment="1" applyProtection="1">
      <alignment horizontal="left" wrapText="1"/>
    </xf>
    <xf numFmtId="0" fontId="15" fillId="3" borderId="0" xfId="5" applyFont="1" applyFill="1" applyBorder="1" applyAlignment="1" applyProtection="1">
      <alignment horizontal="left" wrapText="1"/>
    </xf>
    <xf numFmtId="0" fontId="34" fillId="3" borderId="0" xfId="2" applyFont="1" applyFill="1" applyAlignment="1" applyProtection="1">
      <alignment vertical="center" wrapText="1"/>
    </xf>
    <xf numFmtId="0" fontId="32" fillId="0" borderId="0" xfId="0" applyFont="1" applyAlignment="1">
      <alignment vertical="center"/>
    </xf>
    <xf numFmtId="0" fontId="31" fillId="3" borderId="0" xfId="2" applyFont="1" applyFill="1" applyAlignment="1" applyProtection="1">
      <alignment horizontal="left" vertical="top" wrapText="1"/>
    </xf>
    <xf numFmtId="0" fontId="32" fillId="3" borderId="0" xfId="2" applyFont="1" applyFill="1" applyAlignment="1" applyProtection="1">
      <alignment horizontal="left" vertical="top" wrapText="1"/>
    </xf>
    <xf numFmtId="0" fontId="22" fillId="4" borderId="5" xfId="2" applyFont="1" applyFill="1" applyBorder="1" applyAlignment="1" applyProtection="1">
      <alignment horizontal="center" vertical="center"/>
    </xf>
    <xf numFmtId="0" fontId="22" fillId="4" borderId="11" xfId="2" applyFont="1" applyFill="1" applyBorder="1" applyAlignment="1" applyProtection="1">
      <alignment horizontal="center" vertical="center"/>
    </xf>
    <xf numFmtId="0" fontId="22" fillId="4" borderId="6" xfId="2" applyFont="1" applyFill="1" applyBorder="1" applyAlignment="1" applyProtection="1">
      <alignment horizontal="center" vertical="center"/>
    </xf>
    <xf numFmtId="0" fontId="31" fillId="3" borderId="22" xfId="2" applyFont="1" applyFill="1" applyBorder="1" applyAlignment="1" applyProtection="1">
      <alignment wrapText="1"/>
    </xf>
    <xf numFmtId="0" fontId="31" fillId="3" borderId="29" xfId="2" applyFont="1" applyFill="1" applyBorder="1" applyAlignment="1" applyProtection="1">
      <alignment horizontal="left" vertical="top" wrapText="1"/>
    </xf>
    <xf numFmtId="0" fontId="31" fillId="3" borderId="30" xfId="2" applyFont="1" applyFill="1" applyBorder="1" applyAlignment="1" applyProtection="1">
      <alignment horizontal="left" vertical="top" wrapText="1"/>
    </xf>
    <xf numFmtId="0" fontId="37" fillId="0" borderId="0" xfId="2" applyFont="1" applyAlignment="1">
      <alignment wrapText="1" readingOrder="1"/>
    </xf>
    <xf numFmtId="0" fontId="24" fillId="0" borderId="0" xfId="2" applyFont="1" applyAlignment="1">
      <alignment wrapText="1" readingOrder="1"/>
    </xf>
    <xf numFmtId="0" fontId="17" fillId="7" borderId="12" xfId="2" applyFont="1" applyFill="1" applyBorder="1" applyAlignment="1" applyProtection="1">
      <alignment horizontal="left" vertical="center"/>
    </xf>
    <xf numFmtId="0" fontId="2" fillId="7" borderId="4" xfId="2" applyFill="1" applyBorder="1" applyAlignment="1" applyProtection="1">
      <alignment vertical="center"/>
    </xf>
    <xf numFmtId="0" fontId="2" fillId="7" borderId="7" xfId="2" applyFill="1" applyBorder="1" applyAlignment="1" applyProtection="1">
      <alignment vertical="center"/>
    </xf>
    <xf numFmtId="0" fontId="47" fillId="3" borderId="0" xfId="2" applyFont="1" applyFill="1" applyAlignment="1" applyProtection="1">
      <alignment vertical="center" wrapText="1"/>
    </xf>
    <xf numFmtId="0" fontId="0" fillId="0" borderId="0" xfId="0" applyAlignment="1">
      <alignment vertical="center"/>
    </xf>
    <xf numFmtId="0" fontId="47" fillId="3" borderId="46" xfId="2" applyFont="1" applyFill="1" applyBorder="1" applyAlignment="1" applyProtection="1">
      <alignment horizontal="left" wrapText="1"/>
    </xf>
    <xf numFmtId="0" fontId="37" fillId="0" borderId="46" xfId="0" applyFont="1" applyBorder="1" applyAlignment="1"/>
    <xf numFmtId="0" fontId="37" fillId="0" borderId="39" xfId="0" applyFont="1" applyBorder="1" applyAlignment="1"/>
    <xf numFmtId="169" fontId="46" fillId="0" borderId="47" xfId="8" applyNumberFormat="1" applyFont="1" applyFill="1" applyBorder="1" applyAlignment="1" applyProtection="1">
      <alignment horizontal="left" vertical="center" wrapText="1"/>
    </xf>
    <xf numFmtId="169" fontId="46" fillId="0" borderId="46" xfId="8" applyNumberFormat="1" applyFont="1" applyFill="1" applyBorder="1" applyAlignment="1" applyProtection="1">
      <alignment horizontal="left" vertical="center" wrapText="1"/>
    </xf>
    <xf numFmtId="0" fontId="37" fillId="0" borderId="46" xfId="0" applyFont="1" applyBorder="1" applyAlignment="1">
      <alignment wrapText="1"/>
    </xf>
    <xf numFmtId="0" fontId="37" fillId="0" borderId="39" xfId="0" applyFont="1" applyBorder="1" applyAlignment="1">
      <alignment wrapText="1"/>
    </xf>
  </cellXfs>
  <cellStyles count="62">
    <cellStyle name="Calc Currency (0)" xfId="9"/>
    <cellStyle name="Calc Currency (2)" xfId="10"/>
    <cellStyle name="Calc Percent (0)" xfId="11"/>
    <cellStyle name="Calc Percent (1)" xfId="12"/>
    <cellStyle name="Calc Percent (2)" xfId="13"/>
    <cellStyle name="Calc Units (0)" xfId="14"/>
    <cellStyle name="Calc Units (1)" xfId="15"/>
    <cellStyle name="Calc Units (2)" xfId="16"/>
    <cellStyle name="Comma [00]" xfId="17"/>
    <cellStyle name="Comma 2" xfId="6"/>
    <cellStyle name="Comma 3" xfId="18"/>
    <cellStyle name="Currency" xfId="61" builtinId="4"/>
    <cellStyle name="Currency [00]" xfId="19"/>
    <cellStyle name="Currency 2" xfId="20"/>
    <cellStyle name="Date Short" xfId="21"/>
    <cellStyle name="DELTA" xfId="22"/>
    <cellStyle name="Enter Currency (0)" xfId="23"/>
    <cellStyle name="Enter Currency (2)" xfId="24"/>
    <cellStyle name="Enter Units (0)" xfId="25"/>
    <cellStyle name="Enter Units (1)" xfId="26"/>
    <cellStyle name="Enter Units (2)" xfId="27"/>
    <cellStyle name="Header1" xfId="28"/>
    <cellStyle name="Header2" xfId="29"/>
    <cellStyle name="Link Currency (0)" xfId="30"/>
    <cellStyle name="Link Currency (2)" xfId="31"/>
    <cellStyle name="Link Units (0)" xfId="32"/>
    <cellStyle name="Link Units (1)" xfId="33"/>
    <cellStyle name="Link Units (2)" xfId="34"/>
    <cellStyle name="Normal" xfId="0" builtinId="0"/>
    <cellStyle name="Normal - Style1" xfId="35"/>
    <cellStyle name="Normal - Style2" xfId="36"/>
    <cellStyle name="Normal - Style3" xfId="37"/>
    <cellStyle name="Normal - Style4" xfId="38"/>
    <cellStyle name="Normal - Style5" xfId="39"/>
    <cellStyle name="Normal - Style6" xfId="40"/>
    <cellStyle name="Normal - Style7" xfId="41"/>
    <cellStyle name="Normal - Style8" xfId="42"/>
    <cellStyle name="Normal 2" xfId="2"/>
    <cellStyle name="Normal 2 2" xfId="8"/>
    <cellStyle name="Normal 3" xfId="43"/>
    <cellStyle name="Normal_2002 RFP CHKLIST" xfId="4"/>
    <cellStyle name="Normal_HMORFI2000" xfId="5"/>
    <cellStyle name="Normal_HmoRFP11" xfId="3"/>
    <cellStyle name="Normal_State of NH RFP Attachments Tab 12 8 9 07" xfId="7"/>
    <cellStyle name="Percent" xfId="1" builtinId="5"/>
    <cellStyle name="Percent [0]" xfId="44"/>
    <cellStyle name="Percent [00]" xfId="45"/>
    <cellStyle name="Percent 2" xfId="46"/>
    <cellStyle name="Percent 3" xfId="47"/>
    <cellStyle name="PrePop Currency (0)" xfId="48"/>
    <cellStyle name="PrePop Currency (2)" xfId="49"/>
    <cellStyle name="PrePop Units (0)" xfId="50"/>
    <cellStyle name="PrePop Units (1)" xfId="51"/>
    <cellStyle name="PrePop Units (2)" xfId="52"/>
    <cellStyle name="Product Header" xfId="53"/>
    <cellStyle name="results" xfId="54"/>
    <cellStyle name="Short $" xfId="55"/>
    <cellStyle name="TABLE" xfId="56"/>
    <cellStyle name="Text Indent A" xfId="57"/>
    <cellStyle name="Text Indent B" xfId="58"/>
    <cellStyle name="Text Indent C" xfId="59"/>
    <cellStyle name="West" xfId="60"/>
  </cellStyles>
  <dxfs count="4">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bm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12hl/Local%20Settings/Temporary%20Internet%20Files/OLKE/SONH%20Annual%20Review%20(Sept05-Aug06)/SoNH_Total_CIQ_200409-200508_200509-200608_9-14-2006-1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SDATA/EAST/SLK/RX_PRICER/5nbyg01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SDATA/BOSTON/JYR/HBR_FEBP/6V2L01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CIQ_Request_Inputs_6-23-2006_IB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PPO%20Financial%20Proposal%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SoNH_r_CIQ_200409-200508_200509-200608_10-31-2006-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ice Tags"/>
      <sheetName val="BMC Flex"/>
      <sheetName val="Sheet1"/>
      <sheetName val="MNA Flex"/>
      <sheetName val="Assumptions"/>
      <sheetName val="Projection"/>
      <sheetName val="Enrollment"/>
      <sheetName val="EPO"/>
      <sheetName val="Blue Choice"/>
      <sheetName val="MH+"/>
      <sheetName val="Tufts"/>
      <sheetName val="USHC"/>
      <sheetName val="HPHC"/>
      <sheetName val="Neigh"/>
      <sheetName val="No Medical"/>
      <sheetName val="DMO"/>
      <sheetName val="DPO"/>
      <sheetName val="No Dental"/>
      <sheetName val="Vision"/>
      <sheetName val="Life"/>
      <sheetName val="LTD"/>
      <sheetName val="AD&amp;D"/>
      <sheetName val="Dep Life"/>
      <sheetName val="Weekly EE Cost $"/>
      <sheetName val="Purch Price Tags"/>
      <sheetName val="Weekly EE Cost %"/>
      <sheetName val="Weekly ER Cost $"/>
      <sheetName val="Weekly ER Cost %"/>
      <sheetName val="Monthly ER Cost $"/>
      <sheetName val="Weekly Total Cost $"/>
      <sheetName val="Annual Total Cost $"/>
      <sheetName val="Annual Total Cost All $"/>
      <sheetName val="Annual EE Cost All $"/>
    </sheetNames>
    <sheetDataSet>
      <sheetData sheetId="0"/>
      <sheetData sheetId="1" refreshError="1"/>
      <sheetData sheetId="2" refreshError="1"/>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Drugs1"/>
      <sheetName val="Top Drugs2"/>
      <sheetName val="Top Drugs Comparison"/>
      <sheetName val="Top_Drugs"/>
      <sheetName val="Generic_Op_Retail2"/>
      <sheetName val="Generic_Op_Mail2"/>
      <sheetName val="Zocor"/>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Update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refreshError="1"/>
      <sheetData sheetId="15"/>
      <sheetData sheetId="16" refreshError="1"/>
      <sheetData sheetId="17" refreshError="1"/>
      <sheetData sheetId="18" refreshError="1"/>
      <sheetData sheetId="19"/>
      <sheetData sheetId="20"/>
      <sheetData sheetId="21" refreshError="1"/>
      <sheetData sheetId="22"/>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sheetData sheetId="94" refreshError="1"/>
      <sheetData sheetId="95"/>
      <sheetData sheetId="96"/>
      <sheetData sheetId="97"/>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lChng w. Util Data w Adj"/>
      <sheetName val="PlChng w. Util Data wo Adj"/>
      <sheetName val="PlChng wo. Util Data w Adj"/>
      <sheetName val="PlChng wo. Util Data wo Adj"/>
      <sheetName val="Manual"/>
      <sheetName val="Plans"/>
      <sheetName val="Cost &amp; Plan Inputs"/>
      <sheetName val="Debug&amp;Test"/>
      <sheetName val="Testing "/>
      <sheetName val="Utilization Input"/>
      <sheetName val="CalcPage"/>
      <sheetName val="Parms"/>
      <sheetName val="VersionControl"/>
      <sheetName val="feeds"/>
      <sheetName val="Test Calculations"/>
    </sheetNames>
    <sheetDataSet>
      <sheetData sheetId="0" refreshError="1"/>
      <sheetData sheetId="1"/>
      <sheetData sheetId="2"/>
      <sheetData sheetId="3"/>
      <sheetData sheetId="4"/>
      <sheetData sheetId="5"/>
      <sheetData sheetId="6"/>
      <sheetData sheetId="7">
        <row r="16">
          <cell r="C16">
            <v>50</v>
          </cell>
        </row>
        <row r="17">
          <cell r="C17">
            <v>0</v>
          </cell>
          <cell r="D17">
            <v>0</v>
          </cell>
          <cell r="E17">
            <v>0</v>
          </cell>
        </row>
        <row r="18">
          <cell r="C18">
            <v>0.2</v>
          </cell>
          <cell r="D18">
            <v>0.2</v>
          </cell>
          <cell r="E18">
            <v>0.2</v>
          </cell>
        </row>
        <row r="19">
          <cell r="C19">
            <v>0</v>
          </cell>
          <cell r="D19">
            <v>0</v>
          </cell>
          <cell r="E19">
            <v>0</v>
          </cell>
        </row>
        <row r="20">
          <cell r="C20">
            <v>0</v>
          </cell>
          <cell r="D20">
            <v>0</v>
          </cell>
          <cell r="E20">
            <v>0</v>
          </cell>
        </row>
        <row r="31">
          <cell r="C31">
            <v>0</v>
          </cell>
        </row>
        <row r="32">
          <cell r="C32">
            <v>4</v>
          </cell>
          <cell r="D32">
            <v>4</v>
          </cell>
          <cell r="E32">
            <v>4</v>
          </cell>
        </row>
        <row r="33">
          <cell r="C33">
            <v>0</v>
          </cell>
          <cell r="D33">
            <v>0</v>
          </cell>
          <cell r="E33">
            <v>0</v>
          </cell>
        </row>
        <row r="34">
          <cell r="C34">
            <v>0</v>
          </cell>
          <cell r="D34">
            <v>0</v>
          </cell>
          <cell r="E34">
            <v>0</v>
          </cell>
        </row>
        <row r="35">
          <cell r="C35">
            <v>0</v>
          </cell>
          <cell r="D35">
            <v>0</v>
          </cell>
          <cell r="E35">
            <v>0</v>
          </cell>
        </row>
      </sheetData>
      <sheetData sheetId="8"/>
      <sheetData sheetId="9" refreshError="1"/>
      <sheetData sheetId="10"/>
      <sheetData sheetId="11"/>
      <sheetData sheetId="12"/>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Lives"/>
      <sheetName val="Estimate Lives"/>
      <sheetName val="Expenses"/>
      <sheetName val="ER Contribs"/>
      <sheetName val="Income II"/>
      <sheetName val="self-pay"/>
      <sheetName val="Income III"/>
      <sheetName val="Investment Income"/>
      <sheetName val="AutoCalc Input"/>
      <sheetName val="Autocalc Output"/>
      <sheetName val="Assumptions"/>
      <sheetName val="Financial Experience &amp; Projects"/>
      <sheetName val="Aggregate ±%"/>
      <sheetName val="% of Totals"/>
      <sheetName val="PMPM"/>
      <sheetName val="PMPM ±%"/>
      <sheetName val="Proj ±%"/>
      <sheetName val="Partial Audit"/>
      <sheetName val="Chart Input I"/>
      <sheetName val="Chart Input II"/>
      <sheetName val="Chart Input III"/>
      <sheetName val="Charts"/>
      <sheetName val="Retirees"/>
      <sheetName val="Retirees(2)"/>
      <sheetName val="Retirees(3)"/>
      <sheetName val="Summary"/>
      <sheetName val="Reserves"/>
      <sheetName val="Reserve Graph"/>
      <sheetName val="CFR Table"/>
      <sheetName val="Trend Form"/>
      <sheetName val="Benefits"/>
      <sheetName val="Combined Summary"/>
      <sheetName val="Self-Pay Aggregate"/>
      <sheetName val="Self-Pay PMPM"/>
      <sheetName val="Self-Pay Rates"/>
      <sheetName val="CLAIMS"/>
      <sheetName val="RX"/>
      <sheetName val="Claims Work"/>
      <sheetName val="projections"/>
      <sheetName val="Retiree Death"/>
      <sheetName val="Navigate"/>
      <sheetName val="Printing"/>
      <sheetName val="Claims Work Exhi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5">
          <cell r="A25" t="str">
            <v>Professional Fees</v>
          </cell>
        </row>
        <row r="26">
          <cell r="A26" t="str">
            <v>Coalition Fees</v>
          </cell>
        </row>
        <row r="27">
          <cell r="A27" t="str">
            <v/>
          </cell>
        </row>
        <row r="28">
          <cell r="A28" t="str">
            <v/>
          </cell>
        </row>
        <row r="29">
          <cell r="A29" t="str">
            <v>Other</v>
          </cell>
        </row>
        <row r="200">
          <cell r="A200" t="str">
            <v xml:space="preserve">              Administration</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BM"/>
      <sheetName val="ciq_copay_code"/>
      <sheetName val="MAC_Model"/>
      <sheetName val="dta1"/>
      <sheetName val="plcode"/>
      <sheetName val="Updates"/>
    </sheetNames>
    <sheetDataSet>
      <sheetData sheetId="0"/>
      <sheetData sheetId="1"/>
      <sheetData sheetId="2">
        <row r="1">
          <cell r="A1" t="str">
            <v>options compress=yes nocenter ls=252</v>
          </cell>
        </row>
        <row r="2">
          <cell r="A2" t="str">
            <v>ps=10000 notes source mprint symbolgen</v>
          </cell>
        </row>
        <row r="3">
          <cell r="A3" t="str">
            <v>obs=max noerrorabend noxsync noxwait; ;</v>
          </cell>
        </row>
        <row r="4">
          <cell r="A4" t="str">
            <v>proc delete data=work._all_;</v>
          </cell>
        </row>
        <row r="6">
          <cell r="A6" t="str">
            <v>data null;</v>
          </cell>
        </row>
        <row r="7">
          <cell r="A7" t="str">
            <v>x=sleep(1);</v>
          </cell>
        </row>
        <row r="8">
          <cell r="A8" t="str">
            <v>run;</v>
          </cell>
        </row>
        <row r="10">
          <cell r="A10" t="str">
            <v>%let code_version=10_22_2005;</v>
          </cell>
        </row>
        <row r="11">
          <cell r="A11" t="str">
            <v>%let getpeer=dummy;</v>
          </cell>
        </row>
        <row r="12">
          <cell r="A12" t="str">
            <v>%let user=p744wj;</v>
          </cell>
        </row>
        <row r="13">
          <cell r="A13" t="str">
            <v>%let iwpwd=cane89;</v>
          </cell>
        </row>
        <row r="14">
          <cell r="A14" t="str">
            <v>%let dsn=sasiw;</v>
          </cell>
        </row>
        <row r="15">
          <cell r="A15" t="str">
            <v>%let template= temp\IBM.XLT;</v>
          </cell>
        </row>
        <row r="16">
          <cell r="A16" t="str">
            <v>%let peer_file= ;</v>
          </cell>
        </row>
        <row r="17">
          <cell r="A17" t="str">
            <v>%let client_name='IBM';</v>
          </cell>
        </row>
        <row r="18">
          <cell r="A18" t="str">
            <v>%let outfile=temp\IBM_CIQ_200401-200412_200501-200512_6-29-2006-1444.xls;</v>
          </cell>
        </row>
        <row r="20">
          <cell r="A20" t="str">
            <v>%let form_sel= SUM ((index('Y',Claim.FILL_DRUG_FORMULARY_IND ))*Claim.claim_count_nbr) as nform, Claim.FILL_DRUG_FORMULARY_IND AS FORMIND, ;</v>
          </cell>
        </row>
        <row r="21">
          <cell r="A21" t="str">
            <v>%let form_from= ;</v>
          </cell>
        </row>
        <row r="22">
          <cell r="A22" t="str">
            <v>%let form_where= ;</v>
          </cell>
        </row>
        <row r="24">
          <cell r="A24" t="str">
            <v>%let ce_from= ;</v>
          </cell>
        </row>
        <row r="25">
          <cell r="A25" t="str">
            <v>%let ce_where=  ;</v>
          </cell>
        </row>
        <row r="27">
          <cell r="A27" t="str">
            <v>%let schap_from= ;</v>
          </cell>
        </row>
        <row r="28">
          <cell r="A28" t="str">
            <v>%let schap_where=  ;</v>
          </cell>
        </row>
        <row r="30">
          <cell r="A30" t="str">
            <v>/*Batch CIQ Code*/</v>
          </cell>
        </row>
        <row r="31">
          <cell r="A31" t="str">
            <v>/*%let outfile1='temp\test\';</v>
          </cell>
        </row>
        <row r="32">
          <cell r="A32" t="str">
            <v>%let outfile2='_CIQ_200412-200512.xls';*/</v>
          </cell>
        </row>
        <row r="34">
          <cell r="A34" t="str">
            <v>%let start1='2004-01-01';</v>
          </cell>
        </row>
        <row r="35">
          <cell r="A35" t="str">
            <v>%let end1='2004-12-31';</v>
          </cell>
        </row>
        <row r="38">
          <cell r="A38" t="str">
            <v>%let start2='2005-01-01';</v>
          </cell>
        </row>
        <row r="39">
          <cell r="A39" t="str">
            <v>%let end2='2005-12-31';</v>
          </cell>
        </row>
        <row r="41">
          <cell r="A41" t="str">
            <v>%let save_carrier='1973';</v>
          </cell>
        </row>
        <row r="42">
          <cell r="A42" t="str">
            <v>%let constraint_level=Contract;</v>
          </cell>
        </row>
        <row r="43">
          <cell r="A43" t="str">
            <v>%let addl_constraint= ;</v>
          </cell>
        </row>
        <row r="44">
          <cell r="A44" t="str">
            <v>%let custom_constraint_spec= and Claim.TRANSACTION_TYPE_CDE IN ('31', '36');</v>
          </cell>
        </row>
        <row r="45">
          <cell r="A45" t="str">
            <v>%let custom_constraint= and Claim.TRANSACTION_TYPE_CDE IN ('31', '36');</v>
          </cell>
        </row>
        <row r="46">
          <cell r="A46" t="str">
            <v>%let brand_generic=inferred_fill_method_cde;</v>
          </cell>
        </row>
        <row r="47">
          <cell r="A47" t="str">
            <v>%let brand_generic2=brand_generic_cde;</v>
          </cell>
        </row>
        <row r="48">
          <cell r="A48" t="str">
            <v>%let xcopay =;</v>
          </cell>
        </row>
        <row r="49">
          <cell r="A49" t="str">
            <v>%let max_discount =10000;</v>
          </cell>
        </row>
        <row r="50">
          <cell r="A50" t="str">
            <v>%let equal1= ;</v>
          </cell>
        </row>
        <row r="51">
          <cell r="A51" t="str">
            <v>%let equal2=  ;</v>
          </cell>
        </row>
        <row r="52">
          <cell r="A52" t="str">
            <v>%let equal1q= F;</v>
          </cell>
        </row>
        <row r="53">
          <cell r="A53" t="str">
            <v>%let equal2q= F;</v>
          </cell>
        </row>
        <row r="54">
          <cell r="A54" t="str">
            <v>%let constraint2 = None;</v>
          </cell>
        </row>
        <row r="55">
          <cell r="A55" t="str">
            <v>%let drugsort = netcost;</v>
          </cell>
        </row>
        <row r="56">
          <cell r="A56" t="str">
            <v>%let pd_awp = ACQ;</v>
          </cell>
        </row>
        <row r="57">
          <cell r="A57" t="str">
            <v>%let compounds =  and Claim.rx_compound_ind='N' and DrugCurr.dosage_form_cde &lt;&gt;'PA';</v>
          </cell>
        </row>
        <row r="58">
          <cell r="A58" t="str">
            <v>%let specialty = ;</v>
          </cell>
        </row>
        <row r="59">
          <cell r="A59" t="str">
            <v>%let mailretail = ;</v>
          </cell>
        </row>
        <row r="60">
          <cell r="A60" t="str">
            <v>%let bg_constraint = ;</v>
          </cell>
        </row>
        <row r="61">
          <cell r="A61" t="str">
            <v>%let patage_constraint =  ;</v>
          </cell>
        </row>
        <row r="62">
          <cell r="A62" t="str">
            <v>%let am_constraint = ;</v>
          </cell>
        </row>
        <row r="63">
          <cell r="A63" t="str">
            <v>%let ex_constraint= and Claim.EXTERNAL_SRC_IND ='N';</v>
          </cell>
        </row>
        <row r="64">
          <cell r="A64" t="str">
            <v>%let ce_constraint= ;</v>
          </cell>
        </row>
        <row r="65">
          <cell r="A65" t="str">
            <v>%let cob_constraint= ;</v>
          </cell>
        </row>
        <row r="66">
          <cell r="A66" t="str">
            <v>%let m_constraint = ;</v>
          </cell>
        </row>
        <row r="67">
          <cell r="A67" t="str">
            <v>%let SSG = ;</v>
          </cell>
        </row>
        <row r="68">
          <cell r="A68" t="str">
            <v>%let ZNC = ;</v>
          </cell>
        </row>
        <row r="70">
          <cell r="A70" t="str">
            <v>/* Remove Constraint 1 for Batch CIQ*/</v>
          </cell>
        </row>
        <row r="71">
          <cell r="A71" t="str">
            <v>/*Constraint 1 Variables Begin*/</v>
          </cell>
        </row>
        <row r="72">
          <cell r="A72" t="str">
            <v>DATA CONSTRAINT;</v>
          </cell>
        </row>
        <row r="73">
          <cell r="A73" t="str">
            <v xml:space="preserve"> INFILE CARDS;</v>
          </cell>
        </row>
        <row r="74">
          <cell r="A74" t="str">
            <v xml:space="preserve">  INPUT @1 CONSTRAINT_VAR $CHAR18.;</v>
          </cell>
        </row>
        <row r="75">
          <cell r="A75" t="str">
            <v xml:space="preserve"> CARDS;</v>
          </cell>
        </row>
        <row r="76">
          <cell r="A76" t="str">
            <v>00020693</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v>
          </cell>
        </row>
        <row r="8058">
          <cell r="A8058" t="str">
            <v>/*Constraint 2 Variables Begin */</v>
          </cell>
        </row>
        <row r="8060">
          <cell r="A8060" t="str">
            <v>DATA CONSTRAINT2;</v>
          </cell>
        </row>
        <row r="8061">
          <cell r="A8061" t="str">
            <v xml:space="preserve"> INFILE CARDS;</v>
          </cell>
        </row>
        <row r="8062">
          <cell r="A8062" t="str">
            <v xml:space="preserve">  INPUT @1 CONSTRAINT_VAR2 $CHAR18.;</v>
          </cell>
        </row>
        <row r="8063">
          <cell r="A8063" t="str">
            <v xml:space="preserve"> CARDS;</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v>
          </cell>
        </row>
        <row r="8116">
          <cell r="A8116" t="str">
            <v>data _null_;</v>
          </cell>
        </row>
        <row r="8117">
          <cell r="A8117" t="str">
            <v>call  symput("startcycle1",</v>
          </cell>
        </row>
        <row r="8118">
          <cell r="A8118" t="str">
            <v xml:space="preserve">      substr("&amp;start1",1,5)||substr("&amp;start1",7,2)||substr("&amp;start1",12,1));</v>
          </cell>
        </row>
        <row r="8119">
          <cell r="A8119" t="str">
            <v>call  symput("endcycle1",</v>
          </cell>
        </row>
        <row r="8120">
          <cell r="A8120" t="str">
            <v xml:space="preserve">      substr("&amp;end1",1,5)||substr("&amp;end1",7,2)||substr("&amp;end1",12,1));</v>
          </cell>
        </row>
        <row r="8121">
          <cell r="A8121" t="str">
            <v>call  symput("startcycle2",</v>
          </cell>
        </row>
        <row r="8122">
          <cell r="A8122" t="str">
            <v xml:space="preserve">      substr("&amp;start2",1,5)||substr("&amp;start2",7,2)||substr("&amp;start2",12,1));</v>
          </cell>
        </row>
        <row r="8123">
          <cell r="A8123" t="str">
            <v>call  symput("endcycle2",</v>
          </cell>
        </row>
        <row r="8124">
          <cell r="A8124" t="str">
            <v xml:space="preserve">      substr("&amp;end2",1,5)||substr("&amp;end2",7,2)||substr("&amp;end2",12,1));</v>
          </cell>
        </row>
        <row r="8125">
          <cell r="A8125" t="str">
            <v>run;</v>
          </cell>
        </row>
        <row r="8127">
          <cell r="A8127" t="str">
            <v>%LET ONEPERIOD=NO;</v>
          </cell>
        </row>
        <row r="8128">
          <cell r="A8128" t="str">
            <v>%LET DATETYPE=SERVICED_DTE;</v>
          </cell>
        </row>
        <row r="8129">
          <cell r="A8129" t="str">
            <v>%LET OUTPUT_DIR=C:\TEMP;</v>
          </cell>
        </row>
        <row r="8131">
          <cell r="A8131" t="str">
            <v>data _null_;</v>
          </cell>
        </row>
        <row r="8132">
          <cell r="A8132" t="str">
            <v xml:space="preserve">call symput("outname",compress("'"||'[save.as("c:\'||"&amp;outfile"||'",1)]'||"'")); </v>
          </cell>
        </row>
        <row r="8133">
          <cell r="A8133" t="str">
            <v>run;</v>
          </cell>
        </row>
        <row r="8135">
          <cell r="A8135" t="str">
            <v>data _null_;</v>
          </cell>
        </row>
        <row r="8136">
          <cell r="A8136" t="str">
            <v xml:space="preserve">call symput("template_nme",compress("'"||'[new("c:\'||"&amp;template"||'",1)]'||"'")); </v>
          </cell>
        </row>
        <row r="8137">
          <cell r="A8137" t="str">
            <v>run;</v>
          </cell>
        </row>
        <row r="8140">
          <cell r="A8140" t="str">
            <v>proc sort data=constraint nodupkey; by constraint_var;</v>
          </cell>
        </row>
        <row r="8141">
          <cell r="A8141" t="str">
            <v>proc sort data=constraint2 nodupkey; by constraint_var2;</v>
          </cell>
        </row>
        <row r="8146">
          <cell r="A8146" t="str">
            <v>DATA _NULL_;</v>
          </cell>
        </row>
        <row r="8147">
          <cell r="A8147" t="str">
            <v>CALL SYMPUT('ELIG_CONSTRAINT',"&amp;CONSTRAINT_LEVEL");</v>
          </cell>
        </row>
        <row r="8148">
          <cell r="A8148" t="str">
            <v xml:space="preserve"> IF UPCASE("&amp;constraint_level")="ELIG_GROUP" THEN DO;</v>
          </cell>
        </row>
        <row r="8149">
          <cell r="A8149" t="str">
            <v xml:space="preserve">  CALL SYMPUT('ELIG_CONSTRAINT',"GROUP");</v>
          </cell>
        </row>
        <row r="8150">
          <cell r="A8150" t="str">
            <v xml:space="preserve"> END;</v>
          </cell>
        </row>
        <row r="8151">
          <cell r="A8151" t="str">
            <v>RUN;</v>
          </cell>
        </row>
        <row r="8152">
          <cell r="A8152" t="str">
            <v>DATA NULL;</v>
          </cell>
        </row>
        <row r="8153">
          <cell r="A8153" t="str">
            <v>PUT "&amp;ELIG_CONSTRAINT";</v>
          </cell>
        </row>
        <row r="8154">
          <cell r="A8154" t="str">
            <v>RUN;</v>
          </cell>
        </row>
        <row r="8157">
          <cell r="A8157" t="str">
            <v>data _null_;</v>
          </cell>
        </row>
        <row r="8158">
          <cell r="A8158" t="str">
            <v xml:space="preserve"> tempid=put(int(ranuni(0)*10000),z5.);</v>
          </cell>
        </row>
        <row r="8159">
          <cell r="A8159" t="str">
            <v xml:space="preserve"> call symput("CONSTRAINT_table",compress("FA_MODEL_CONSTRAINT_"||tempid));</v>
          </cell>
        </row>
        <row r="8160">
          <cell r="A8160" t="str">
            <v xml:space="preserve"> run;</v>
          </cell>
        </row>
        <row r="8161">
          <cell r="A8161" t="str">
            <v>data _null_;</v>
          </cell>
        </row>
        <row r="8162">
          <cell r="A8162" t="str">
            <v>put "&amp;CONSTRAINT_TABLE    ";</v>
          </cell>
        </row>
        <row r="8163">
          <cell r="A8163" t="str">
            <v>run;</v>
          </cell>
        </row>
        <row r="8166">
          <cell r="A8166" t="str">
            <v>/* WRITE LIST OF CONSTRAINTS TO TEMPORARY TABLE ON TERADATA REMOVE TO RUN FOR BATCH CIQ*/ ;</v>
          </cell>
        </row>
        <row r="8167">
          <cell r="A8167" t="str">
            <v>LIBNAME MWAD ODBC DSN=&amp;dsn USER=&amp;user PWD=&amp;iwpwd SCHEMA=MWAD_USERDB ;RUN;</v>
          </cell>
        </row>
        <row r="8168">
          <cell r="A8168" t="str">
            <v>DATA MWAD.&amp;CONSTRAINT_TABLE;</v>
          </cell>
        </row>
        <row r="8169">
          <cell r="A8169" t="str">
            <v>SET CONSTRAINT;</v>
          </cell>
        </row>
        <row r="8170">
          <cell r="A8170" t="str">
            <v>RUN;</v>
          </cell>
        </row>
        <row r="8171">
          <cell r="A8171" t="str">
            <v>data _null_;</v>
          </cell>
        </row>
        <row r="8172">
          <cell r="A8172" t="str">
            <v xml:space="preserve"> call symput("CONSTRAINT_join1"," ");</v>
          </cell>
        </row>
        <row r="8173">
          <cell r="A8173" t="str">
            <v xml:space="preserve"> call symput("CONSTRAINT_joinE"," ");</v>
          </cell>
        </row>
        <row r="8174">
          <cell r="A8174" t="str">
            <v>run;</v>
          </cell>
        </row>
        <row r="8175">
          <cell r="A8175" t="str">
            <v>%macro conslist;</v>
          </cell>
        </row>
        <row r="8176">
          <cell r="A8176" t="str">
            <v>%if &amp;equal1q=T  %then %do;</v>
          </cell>
        </row>
        <row r="8178">
          <cell r="A8178" t="str">
            <v>DATA _NULL_;</v>
          </cell>
        </row>
        <row r="8179">
          <cell r="A8179" t="str">
            <v>CALL SYMPUT('CONSTRAINT_LEVEL2E',"&amp;constraint2");</v>
          </cell>
        </row>
        <row r="8180">
          <cell r="A8180" t="str">
            <v xml:space="preserve"> IF UPCASE("&amp;constraint2")="ELIG_GROUP" THEN DO;</v>
          </cell>
        </row>
        <row r="8181">
          <cell r="A8181" t="str">
            <v xml:space="preserve">  CALL SYMPUT('CONSTRAINT_LEVEL2E',"GROUP");</v>
          </cell>
        </row>
        <row r="8182">
          <cell r="A8182" t="str">
            <v xml:space="preserve"> END;</v>
          </cell>
        </row>
        <row r="8183">
          <cell r="A8183" t="str">
            <v>RUN;</v>
          </cell>
        </row>
        <row r="8184">
          <cell r="A8184" t="str">
            <v>DATA NULL;</v>
          </cell>
        </row>
        <row r="8185">
          <cell r="A8185" t="str">
            <v>PUT "&amp;CONSTRAINT_LEVEL2E";</v>
          </cell>
        </row>
        <row r="8186">
          <cell r="A8186" t="str">
            <v>RUN;</v>
          </cell>
        </row>
        <row r="8189">
          <cell r="A8189" t="str">
            <v>data _null_;</v>
          </cell>
        </row>
        <row r="8190">
          <cell r="A8190" t="str">
            <v xml:space="preserve"> tempid=put(int(ranuni(0)*10000),z5.);</v>
          </cell>
        </row>
        <row r="8191">
          <cell r="A8191" t="str">
            <v xml:space="preserve"> call symput("CONSTRAINT_table2",compress("FA_MODEL_CONSTRAINT_"||tempid));</v>
          </cell>
        </row>
        <row r="8192">
          <cell r="A8192" t="str">
            <v xml:space="preserve"> run;</v>
          </cell>
        </row>
        <row r="8193">
          <cell r="A8193" t="str">
            <v>data _null_;</v>
          </cell>
        </row>
        <row r="8194">
          <cell r="A8194" t="str">
            <v>put "&amp;CONSTRAINT_TABLE2    ";</v>
          </cell>
        </row>
        <row r="8195">
          <cell r="A8195" t="str">
            <v>run;</v>
          </cell>
        </row>
        <row r="8198">
          <cell r="A8198" t="str">
            <v>/* WRITE LIST OF CONSTRAINTS TO TEMPORARY TABLE ON TERADATA*/ ;</v>
          </cell>
        </row>
        <row r="8199">
          <cell r="A8199" t="str">
            <v>LIBNAME MWAD ODBC DSN=&amp;dsn USER=&amp;user PWD=&amp;iwpwd SCHEMA=MWAD_USERDB ;RUN;</v>
          </cell>
        </row>
        <row r="8200">
          <cell r="A8200" t="str">
            <v>DATA MWAD.&amp;CONSTRAINT_TABLE2;</v>
          </cell>
        </row>
        <row r="8201">
          <cell r="A8201" t="str">
            <v>SET CONSTRAINT2;</v>
          </cell>
        </row>
        <row r="8202">
          <cell r="A8202" t="str">
            <v>RUN;</v>
          </cell>
        </row>
        <row r="8203">
          <cell r="A8203" t="str">
            <v>data _null_;</v>
          </cell>
        </row>
        <row r="8204">
          <cell r="A8204" t="str">
            <v xml:space="preserve"> call symput("CONSTRAINT_join1",(" and (claim."|| "&amp;CONSTRAINT2"||"_operational_id"||" &amp;equal1"));</v>
          </cell>
        </row>
        <row r="8205">
          <cell r="A8205" t="str">
            <v xml:space="preserve"> call symput("CONSTRAINT_joinE",(" and (eliggrid."|| "&amp;CONSTRAINT_LEVEL2E"||"_operational_id"||" &amp;equal1"));</v>
          </cell>
        </row>
        <row r="8206">
          <cell r="A8206" t="str">
            <v>run;</v>
          </cell>
        </row>
        <row r="8208">
          <cell r="A8208" t="str">
            <v>proc sql inobs=max ;</v>
          </cell>
        </row>
        <row r="8209">
          <cell r="A8209" t="str">
            <v>connect to odbc (dsn=&amp;dsn uid=&amp;user pwd=&amp;iwpwd) ;</v>
          </cell>
        </row>
        <row r="8210">
          <cell r="A8210" t="str">
            <v>EXECUTE ( Collect Statistics on MWAD_USERDB.&amp;constraint_table2 column CONSTRAINT_VAR2)by ODBC;</v>
          </cell>
        </row>
        <row r="8211">
          <cell r="A8211" t="str">
            <v>disconnect from odbc;</v>
          </cell>
        </row>
        <row r="8212">
          <cell r="A8212" t="str">
            <v>quit;</v>
          </cell>
        </row>
        <row r="8213">
          <cell r="A8213" t="str">
            <v>%end;</v>
          </cell>
        </row>
        <row r="8214">
          <cell r="A8214" t="str">
            <v>%mend conslist;</v>
          </cell>
        </row>
        <row r="8215">
          <cell r="A8215" t="str">
            <v>%conslist;</v>
          </cell>
        </row>
        <row r="8217">
          <cell r="A8217" t="str">
            <v>proc sql inobs=max ;</v>
          </cell>
        </row>
        <row r="8218">
          <cell r="A8218" t="str">
            <v>connect to odbc (dsn=&amp;dsn uid=&amp;user pwd=&amp;iwpwd) ;</v>
          </cell>
        </row>
        <row r="8219">
          <cell r="A8219" t="str">
            <v>EXECUTE ( Collect Statistics on MWAD_USERDB.&amp;constraint_table column CONSTRAINT_VAR)by ODBC;</v>
          </cell>
        </row>
        <row r="8220">
          <cell r="A8220" t="str">
            <v>disconnect from odbc;</v>
          </cell>
        </row>
        <row r="8221">
          <cell r="A8221" t="str">
            <v>quit;</v>
          </cell>
        </row>
        <row r="8223">
          <cell r="A8223" t="str">
            <v>%macro conslike;</v>
          </cell>
        </row>
        <row r="8224">
          <cell r="A8224" t="str">
            <v>%if &amp;equal2q=T  %then %do;</v>
          </cell>
        </row>
        <row r="8225">
          <cell r="A8225" t="str">
            <v>DATA _NULL_;</v>
          </cell>
        </row>
        <row r="8226">
          <cell r="A8226" t="str">
            <v>CALL SYMPUT('CONSTRAINT_LEVEL2E',"&amp;constraint2");</v>
          </cell>
        </row>
        <row r="8227">
          <cell r="A8227" t="str">
            <v xml:space="preserve"> IF UPCASE("&amp;constraint2")="ELIG_GROUP" THEN DO;</v>
          </cell>
        </row>
        <row r="8228">
          <cell r="A8228" t="str">
            <v xml:space="preserve">  CALL SYMPUT('CONSTRAINT_LEVEL2E',"GROUP");</v>
          </cell>
        </row>
        <row r="8229">
          <cell r="A8229" t="str">
            <v xml:space="preserve"> END;</v>
          </cell>
        </row>
        <row r="8230">
          <cell r="A8230" t="str">
            <v>RUN;</v>
          </cell>
        </row>
        <row r="8231">
          <cell r="A8231" t="str">
            <v>DATA NULL;</v>
          </cell>
        </row>
        <row r="8232">
          <cell r="A8232" t="str">
            <v>PUT "&amp;CONSTRAINT_LEVEL2E";</v>
          </cell>
        </row>
        <row r="8233">
          <cell r="A8233" t="str">
            <v>RUN;</v>
          </cell>
        </row>
        <row r="8234">
          <cell r="A8234" t="str">
            <v>data _null_;</v>
          </cell>
        </row>
        <row r="8235">
          <cell r="A8235" t="str">
            <v xml:space="preserve"> call symput("CONSTRAINT_join1",(" and (claim."|| "&amp;CONSTRAINT2"||"_operational_id"||" &amp;equal2"||")"));</v>
          </cell>
        </row>
        <row r="8236">
          <cell r="A8236" t="str">
            <v xml:space="preserve"> call symput("CONSTRAINT_joinE",(" and (eliggrid."|| "&amp;CONSTRAINT_LEVEL2E"||"_operational_id"||" &amp;equal2"||")"));</v>
          </cell>
        </row>
        <row r="8237">
          <cell r="A8237" t="str">
            <v>%end;</v>
          </cell>
        </row>
        <row r="8238">
          <cell r="A8238" t="str">
            <v>%mend conslike;</v>
          </cell>
        </row>
        <row r="8239">
          <cell r="A8239" t="str">
            <v>%conslike;</v>
          </cell>
        </row>
        <row r="8241">
          <cell r="A8241" t="str">
            <v>%macro missing;</v>
          </cell>
        </row>
        <row r="8242">
          <cell r="A8242" t="str">
            <v>array numvar _numeric_ ;</v>
          </cell>
        </row>
        <row r="8243">
          <cell r="A8243" t="str">
            <v xml:space="preserve"> do over numvar;</v>
          </cell>
        </row>
        <row r="8244">
          <cell r="A8244" t="str">
            <v xml:space="preserve">  if numvar=. then numvar=.0000000001;</v>
          </cell>
        </row>
        <row r="8245">
          <cell r="A8245" t="str">
            <v xml:space="preserve"> end;</v>
          </cell>
        </row>
        <row r="8246">
          <cell r="A8246" t="str">
            <v>%mend missing;</v>
          </cell>
        </row>
        <row r="8248">
          <cell r="A8248" t="str">
            <v>%macro missing2;</v>
          </cell>
        </row>
        <row r="8249">
          <cell r="A8249" t="str">
            <v>array numvar _numeric_ ;</v>
          </cell>
        </row>
        <row r="8250">
          <cell r="A8250" t="str">
            <v xml:space="preserve"> do over numvar;</v>
          </cell>
        </row>
        <row r="8251">
          <cell r="A8251" t="str">
            <v xml:space="preserve">  if numvar=0 then numvar='';</v>
          </cell>
        </row>
        <row r="8252">
          <cell r="A8252" t="str">
            <v xml:space="preserve"> end;</v>
          </cell>
        </row>
        <row r="8253">
          <cell r="A8253" t="str">
            <v>%mend missing2;</v>
          </cell>
        </row>
        <row r="8255">
          <cell r="A8255" t="str">
            <v>%macro missing3;</v>
          </cell>
        </row>
        <row r="8256">
          <cell r="A8256" t="str">
            <v>array numvar _numeric_ ;</v>
          </cell>
        </row>
        <row r="8257">
          <cell r="A8257" t="str">
            <v xml:space="preserve"> do over numvar;</v>
          </cell>
        </row>
        <row r="8258">
          <cell r="A8258" t="str">
            <v xml:space="preserve">  if numvar=. then numvar=0;</v>
          </cell>
        </row>
        <row r="8259">
          <cell r="A8259" t="str">
            <v xml:space="preserve">  if numvar lt .1 then numvar = 0;</v>
          </cell>
        </row>
        <row r="8260">
          <cell r="A8260" t="str">
            <v xml:space="preserve"> end;</v>
          </cell>
        </row>
        <row r="8261">
          <cell r="A8261" t="str">
            <v>%mend missing3;</v>
          </cell>
        </row>
        <row r="8262">
          <cell r="A8262" t="str">
            <v>/*get the request table information*/</v>
          </cell>
        </row>
        <row r="8267">
          <cell r="A8267" t="str">
            <v>proc sql inobs=max ;</v>
          </cell>
        </row>
        <row r="8268">
          <cell r="A8268" t="str">
            <v>connect to odbc (dsn=&amp;dsn uid=&amp;user pwd=&amp;iwpwd) ;</v>
          </cell>
        </row>
        <row r="8269">
          <cell r="A8269" t="str">
            <v>create table tblname as</v>
          </cell>
        </row>
        <row r="8270">
          <cell r="A8270" t="str">
            <v>select * from  connection to odbc</v>
          </cell>
        </row>
        <row r="8271">
          <cell r="A8271" t="str">
            <v>(select CarrMap.PRIMARY_NME as carname,</v>
          </cell>
        </row>
        <row r="8272">
          <cell r="A8272" t="str">
            <v xml:space="preserve">  CarrMap.OPERATIONAL_ID as carrier,</v>
          </cell>
        </row>
        <row r="8273">
          <cell r="A8273" t="str">
            <v xml:space="preserve">  CarrMap.Claim_TABLE_NME  as tblname ,</v>
          </cell>
        </row>
        <row r="8274">
          <cell r="A8274" t="str">
            <v xml:space="preserve">  CarrMap.Blocked_Client_Ind  as blocked,</v>
          </cell>
        </row>
        <row r="8275">
          <cell r="A8275" t="str">
            <v xml:space="preserve">  CarrMap.client_database_nme as dbv</v>
          </cell>
        </row>
        <row r="8276">
          <cell r="A8276" t="str">
            <v>from IW_DEFLT_PRODDB_V.CARRIER_MAP CarrMap</v>
          </cell>
        </row>
        <row r="8278">
          <cell r="A8278" t="str">
            <v>where PATIENT_IDENTIFIER_IND = 'N'</v>
          </cell>
        </row>
        <row r="8279">
          <cell r="A8279" t="str">
            <v xml:space="preserve">      /*CarrMap.Blocked_Client_Ind = 'N'*/</v>
          </cell>
        </row>
        <row r="8280">
          <cell r="A8280" t="str">
            <v>and claim_inclusion_ind= 'N'</v>
          </cell>
        </row>
        <row r="8281">
          <cell r="A8281" t="str">
            <v>and CarrMap.OPERATIONAL_ID IN (&amp;save_carrier)</v>
          </cell>
        </row>
        <row r="8283">
          <cell r="A8283" t="str">
            <v>order by tblname)</v>
          </cell>
        </row>
        <row r="8284">
          <cell r="A8284" t="str">
            <v xml:space="preserve">where tblname not like '%hist_pharmacy_claim_2%' </v>
          </cell>
        </row>
        <row r="8285">
          <cell r="A8285" t="str">
            <v>and tblname not like 'hist_pharmacy_claim_3%'</v>
          </cell>
        </row>
        <row r="8286">
          <cell r="A8286" t="str">
            <v xml:space="preserve">and tblname not like '%HIST_PHARMACY_CLAIM_2%' </v>
          </cell>
        </row>
        <row r="8287">
          <cell r="A8287" t="str">
            <v>and tblname not like 'HIST_PHARMACY_CLAIM_3%'</v>
          </cell>
        </row>
        <row r="8288">
          <cell r="A8288" t="str">
            <v>and index(tblname,'_ACC');</v>
          </cell>
        </row>
        <row r="8290">
          <cell r="A8290" t="str">
            <v>disconnect from odbc;</v>
          </cell>
        </row>
        <row r="8291">
          <cell r="A8291" t="str">
            <v>quit;</v>
          </cell>
        </row>
        <row r="8293">
          <cell r="A8293" t="str">
            <v>%macro oneperiod;</v>
          </cell>
        </row>
        <row r="8294">
          <cell r="A8294" t="str">
            <v xml:space="preserve"> %if "&amp;start1"=' ' %then %do;</v>
          </cell>
        </row>
        <row r="8295">
          <cell r="A8295" t="str">
            <v xml:space="preserve">  call symput("start1","1900-01-01");</v>
          </cell>
        </row>
        <row r="8296">
          <cell r="A8296" t="str">
            <v xml:space="preserve">  call symput("end1","1900-12-31");</v>
          </cell>
        </row>
        <row r="8297">
          <cell r="A8297" t="str">
            <v xml:space="preserve"> oneperiod=1;</v>
          </cell>
        </row>
        <row r="8298">
          <cell r="A8298" t="str">
            <v xml:space="preserve"> %end;</v>
          </cell>
        </row>
        <row r="8299">
          <cell r="A8299" t="str">
            <v>%mend;</v>
          </cell>
        </row>
        <row r="8300">
          <cell r="A8300" t="str">
            <v>;</v>
          </cell>
        </row>
        <row r="8302">
          <cell r="A8302" t="str">
            <v>data _null_;</v>
          </cell>
        </row>
        <row r="8303">
          <cell r="A8303" t="str">
            <v>current_year=put(year(today()),4.0);</v>
          </cell>
        </row>
        <row r="8304">
          <cell r="A8304" t="str">
            <v>if month(today())le 2 then current_year=current_year-1;</v>
          </cell>
        </row>
        <row r="8305">
          <cell r="A8305" t="str">
            <v>exec_date1="'"||current_year||"-01-01'";</v>
          </cell>
        </row>
        <row r="8306">
          <cell r="A8306" t="str">
            <v>exec_date2="'"||current_year||"-12-31'";</v>
          </cell>
        </row>
        <row r="8307">
          <cell r="A8307" t="str">
            <v>call symput("exec_date1",exec_date1);</v>
          </cell>
        </row>
        <row r="8308">
          <cell r="A8308" t="str">
            <v>call symput("exec_date2",exec_date2);</v>
          </cell>
        </row>
        <row r="8310">
          <cell r="A8310" t="str">
            <v>call  symput("period1_title",</v>
          </cell>
        </row>
        <row r="8311">
          <cell r="A8311" t="str">
            <v xml:space="preserve">      substr("&amp;start1",7,2)||"-"||substr("&amp;start1",10,2)||"-"||substr("&amp;start1",2,4)||" To "||</v>
          </cell>
        </row>
        <row r="8312">
          <cell r="A8312" t="str">
            <v xml:space="preserve">      substr("&amp;end1",7,2)||"-"||substr("&amp;end1",10,2)||"-"||substr("&amp;end1",2,4));</v>
          </cell>
        </row>
        <row r="8314">
          <cell r="A8314" t="str">
            <v>call  symput("period2_title",</v>
          </cell>
        </row>
        <row r="8315">
          <cell r="A8315" t="str">
            <v xml:space="preserve">      substr("&amp;start2",7,2)||"-"||substr("&amp;start2",10,2)||"-"||substr("&amp;start2",2,4)||" To "||</v>
          </cell>
        </row>
        <row r="8316">
          <cell r="A8316" t="str">
            <v xml:space="preserve">      substr("&amp;end2",7,2)||"-"||substr("&amp;end2",10,2)||"-"||substr("&amp;end2",2,4));</v>
          </cell>
        </row>
        <row r="8318">
          <cell r="A8318" t="str">
            <v>run;</v>
          </cell>
        </row>
        <row r="8321">
          <cell r="A8321" t="str">
            <v>proc sort data=tblname  nodupkey;by tblname;</v>
          </cell>
        </row>
        <row r="8323">
          <cell r="A8323" t="str">
            <v>data tblname;set tblname nobs=num;</v>
          </cell>
        </row>
        <row r="8324">
          <cell r="A8324" t="str">
            <v>if num=1;</v>
          </cell>
        </row>
        <row r="8325">
          <cell r="A8325" t="str">
            <v>table=compress(dbv||"."||tblname) ;</v>
          </cell>
        </row>
        <row r="8326">
          <cell r="A8326" t="str">
            <v>call symput("table",table) ;</v>
          </cell>
        </row>
        <row r="8327">
          <cell r="A8327" t="str">
            <v>run;</v>
          </cell>
        </row>
        <row r="8329">
          <cell r="A8329" t="str">
            <v>data null(replace=yes);infile cards;</v>
          </cell>
        </row>
        <row r="8330">
          <cell r="A8330" t="str">
            <v>input x;</v>
          </cell>
        </row>
        <row r="8331">
          <cell r="A8331" t="str">
            <v>cards;</v>
          </cell>
        </row>
        <row r="8332">
          <cell r="A8332">
            <v>1</v>
          </cell>
        </row>
        <row r="8333">
          <cell r="A8333" t="str">
            <v>;run;</v>
          </cell>
        </row>
        <row r="8335">
          <cell r="A8335" t="str">
            <v>data period;infile cards;</v>
          </cell>
        </row>
        <row r="8336">
          <cell r="A8336" t="str">
            <v>input @1 dummy1 ;</v>
          </cell>
        </row>
        <row r="8337">
          <cell r="A8337" t="str">
            <v>if dummy1=1 then period="Period1";</v>
          </cell>
        </row>
        <row r="8338">
          <cell r="A8338" t="str">
            <v>if dummy1=2 then period="Period2";</v>
          </cell>
        </row>
        <row r="8339">
          <cell r="A8339" t="str">
            <v>cards;</v>
          </cell>
        </row>
        <row r="8340">
          <cell r="A8340">
            <v>1</v>
          </cell>
        </row>
        <row r="8341">
          <cell r="A8341">
            <v>2</v>
          </cell>
        </row>
        <row r="8342">
          <cell r="A8342" t="str">
            <v>;</v>
          </cell>
        </row>
        <row r="8343">
          <cell r="A8343" t="str">
            <v>data pg_dummy;infile cards;</v>
          </cell>
        </row>
        <row r="8344">
          <cell r="A8344" t="str">
            <v>input @1 period $char7.</v>
          </cell>
        </row>
        <row r="8345">
          <cell r="A8345" t="str">
            <v xml:space="preserve">      @8 gender $char1.</v>
          </cell>
        </row>
        <row r="8346">
          <cell r="A8346" t="str">
            <v>;</v>
          </cell>
        </row>
        <row r="8347">
          <cell r="A8347" t="str">
            <v>cards;</v>
          </cell>
        </row>
        <row r="8348">
          <cell r="A8348" t="str">
            <v>Period1F</v>
          </cell>
        </row>
        <row r="8349">
          <cell r="A8349" t="str">
            <v>Period1M</v>
          </cell>
        </row>
        <row r="8350">
          <cell r="A8350" t="str">
            <v>Period2F</v>
          </cell>
        </row>
        <row r="8351">
          <cell r="A8351" t="str">
            <v>Period2M</v>
          </cell>
        </row>
        <row r="8352">
          <cell r="A8352" t="str">
            <v>;run;</v>
          </cell>
        </row>
        <row r="8353">
          <cell r="A8353" t="str">
            <v>data ch_dummy;infile cards;</v>
          </cell>
        </row>
        <row r="8354">
          <cell r="A8354" t="str">
            <v>input @1 chapter_id2  ;</v>
          </cell>
        </row>
        <row r="8355">
          <cell r="A8355" t="str">
            <v>;</v>
          </cell>
        </row>
        <row r="8356">
          <cell r="A8356" t="str">
            <v>cards;</v>
          </cell>
        </row>
        <row r="8357">
          <cell r="A8357">
            <v>0</v>
          </cell>
        </row>
        <row r="8358">
          <cell r="A8358">
            <v>1</v>
          </cell>
        </row>
        <row r="8359">
          <cell r="A8359">
            <v>2</v>
          </cell>
        </row>
        <row r="8360">
          <cell r="A8360">
            <v>3</v>
          </cell>
        </row>
        <row r="8361">
          <cell r="A8361">
            <v>4</v>
          </cell>
        </row>
        <row r="8362">
          <cell r="A8362">
            <v>5</v>
          </cell>
        </row>
        <row r="8363">
          <cell r="A8363">
            <v>6</v>
          </cell>
        </row>
        <row r="8364">
          <cell r="A8364">
            <v>7</v>
          </cell>
        </row>
        <row r="8365">
          <cell r="A8365">
            <v>8</v>
          </cell>
        </row>
        <row r="8366">
          <cell r="A8366">
            <v>9</v>
          </cell>
        </row>
        <row r="8367">
          <cell r="A8367">
            <v>10</v>
          </cell>
        </row>
        <row r="8368">
          <cell r="A8368">
            <v>11</v>
          </cell>
        </row>
        <row r="8369">
          <cell r="A8369">
            <v>12</v>
          </cell>
        </row>
        <row r="8370">
          <cell r="A8370">
            <v>13</v>
          </cell>
        </row>
        <row r="8371">
          <cell r="A8371">
            <v>14</v>
          </cell>
        </row>
        <row r="8372">
          <cell r="A8372">
            <v>15</v>
          </cell>
        </row>
        <row r="8373">
          <cell r="A8373">
            <v>16</v>
          </cell>
        </row>
        <row r="8374">
          <cell r="A8374" t="str">
            <v>;run;</v>
          </cell>
        </row>
        <row r="8375">
          <cell r="A8375" t="str">
            <v>proc sql;</v>
          </cell>
        </row>
        <row r="8376">
          <cell r="A8376" t="str">
            <v>create table ch_dummy1 as</v>
          </cell>
        </row>
        <row r="8377">
          <cell r="A8377" t="str">
            <v>select period, chapter_id2</v>
          </cell>
        </row>
        <row r="8378">
          <cell r="A8378" t="str">
            <v>from ch_dummy, period</v>
          </cell>
        </row>
        <row r="8379">
          <cell r="A8379" t="str">
            <v>order by period, chapter_id2;</v>
          </cell>
        </row>
        <row r="8381">
          <cell r="A8381" t="str">
            <v>data age_dummy;infile cards;</v>
          </cell>
        </row>
        <row r="8382">
          <cell r="A8382" t="str">
            <v>input @1 gr_age_id  ;</v>
          </cell>
        </row>
        <row r="8383">
          <cell r="A8383" t="str">
            <v>;</v>
          </cell>
        </row>
        <row r="8384">
          <cell r="A8384" t="str">
            <v>cards;</v>
          </cell>
        </row>
        <row r="8385">
          <cell r="A8385">
            <v>1</v>
          </cell>
        </row>
        <row r="8386">
          <cell r="A8386">
            <v>2</v>
          </cell>
        </row>
        <row r="8387">
          <cell r="A8387">
            <v>3</v>
          </cell>
        </row>
        <row r="8388">
          <cell r="A8388">
            <v>4</v>
          </cell>
        </row>
        <row r="8389">
          <cell r="A8389">
            <v>5</v>
          </cell>
        </row>
        <row r="8390">
          <cell r="A8390">
            <v>6</v>
          </cell>
        </row>
        <row r="8391">
          <cell r="A8391">
            <v>7</v>
          </cell>
        </row>
        <row r="8392">
          <cell r="A8392">
            <v>8</v>
          </cell>
        </row>
        <row r="8393">
          <cell r="A8393">
            <v>9</v>
          </cell>
        </row>
        <row r="8394">
          <cell r="A8394">
            <v>10</v>
          </cell>
        </row>
        <row r="8395">
          <cell r="A8395">
            <v>11</v>
          </cell>
        </row>
        <row r="8396">
          <cell r="A8396">
            <v>12</v>
          </cell>
        </row>
        <row r="8397">
          <cell r="A8397">
            <v>13</v>
          </cell>
        </row>
        <row r="8398">
          <cell r="A8398">
            <v>14</v>
          </cell>
        </row>
        <row r="8399">
          <cell r="A8399">
            <v>15</v>
          </cell>
        </row>
        <row r="8400">
          <cell r="A8400">
            <v>16</v>
          </cell>
        </row>
        <row r="8401">
          <cell r="A8401" t="str">
            <v>17</v>
          </cell>
        </row>
        <row r="8402">
          <cell r="A8402" t="str">
            <v>18</v>
          </cell>
        </row>
        <row r="8403">
          <cell r="A8403" t="str">
            <v>;run;</v>
          </cell>
        </row>
        <row r="8404">
          <cell r="A8404" t="str">
            <v>proc sql;</v>
          </cell>
        </row>
        <row r="8405">
          <cell r="A8405" t="str">
            <v>create table age_dummy1 as</v>
          </cell>
        </row>
        <row r="8406">
          <cell r="A8406" t="str">
            <v>select period, gr_age_id</v>
          </cell>
        </row>
        <row r="8407">
          <cell r="A8407" t="str">
            <v>from age_dummy, period</v>
          </cell>
        </row>
        <row r="8408">
          <cell r="A8408" t="str">
            <v>order by period, gr_age_id;</v>
          </cell>
        </row>
        <row r="8410">
          <cell r="A8410" t="str">
            <v>data dummy1;</v>
          </cell>
        </row>
        <row r="8411">
          <cell r="A8411" t="str">
            <v>infile cards;</v>
          </cell>
        </row>
        <row r="8412">
          <cell r="A8412" t="str">
            <v>input @1 channel $char1.</v>
          </cell>
        </row>
        <row r="8413">
          <cell r="A8413" t="str">
            <v xml:space="preserve">         @2 maint $char1.</v>
          </cell>
        </row>
        <row r="8414">
          <cell r="A8414" t="str">
            <v xml:space="preserve">         @3 abgcode $char1.</v>
          </cell>
        </row>
        <row r="8415">
          <cell r="A8415" t="str">
            <v xml:space="preserve">         @4 formind $char1. ;</v>
          </cell>
        </row>
        <row r="8416">
          <cell r="A8416" t="str">
            <v>cards;</v>
          </cell>
        </row>
        <row r="8417">
          <cell r="A8417" t="str">
            <v>R0AY</v>
          </cell>
        </row>
        <row r="8418">
          <cell r="A8418" t="str">
            <v>R0AN</v>
          </cell>
        </row>
        <row r="8419">
          <cell r="A8419" t="str">
            <v>R0BY</v>
          </cell>
        </row>
        <row r="8420">
          <cell r="A8420" t="str">
            <v>R0BN</v>
          </cell>
        </row>
        <row r="8421">
          <cell r="A8421" t="str">
            <v>R0GY</v>
          </cell>
        </row>
        <row r="8422">
          <cell r="A8422" t="str">
            <v>R0GN</v>
          </cell>
        </row>
        <row r="8423">
          <cell r="A8423" t="str">
            <v>R1AY</v>
          </cell>
        </row>
        <row r="8424">
          <cell r="A8424" t="str">
            <v>R1AN</v>
          </cell>
        </row>
        <row r="8425">
          <cell r="A8425" t="str">
            <v>R1BY</v>
          </cell>
        </row>
        <row r="8426">
          <cell r="A8426" t="str">
            <v>R1BN</v>
          </cell>
        </row>
        <row r="8427">
          <cell r="A8427" t="str">
            <v>R1GY</v>
          </cell>
        </row>
        <row r="8428">
          <cell r="A8428" t="str">
            <v>R1GN</v>
          </cell>
        </row>
        <row r="8429">
          <cell r="A8429" t="str">
            <v>M0AY</v>
          </cell>
        </row>
        <row r="8430">
          <cell r="A8430" t="str">
            <v>M0AN</v>
          </cell>
        </row>
        <row r="8431">
          <cell r="A8431" t="str">
            <v>M0BY</v>
          </cell>
        </row>
        <row r="8432">
          <cell r="A8432" t="str">
            <v>M0BN</v>
          </cell>
        </row>
        <row r="8433">
          <cell r="A8433" t="str">
            <v>M0GY</v>
          </cell>
        </row>
        <row r="8434">
          <cell r="A8434" t="str">
            <v>M0GN</v>
          </cell>
        </row>
        <row r="8435">
          <cell r="A8435" t="str">
            <v>M1AY</v>
          </cell>
        </row>
        <row r="8436">
          <cell r="A8436" t="str">
            <v>M1AN</v>
          </cell>
        </row>
        <row r="8437">
          <cell r="A8437" t="str">
            <v>M1BY</v>
          </cell>
        </row>
        <row r="8438">
          <cell r="A8438" t="str">
            <v>M1BN</v>
          </cell>
        </row>
        <row r="8439">
          <cell r="A8439" t="str">
            <v>M1GY</v>
          </cell>
        </row>
        <row r="8440">
          <cell r="A8440" t="str">
            <v>M1GN</v>
          </cell>
        </row>
        <row r="8441">
          <cell r="A8441" t="str">
            <v>;</v>
          </cell>
        </row>
        <row r="8443">
          <cell r="A8443" t="str">
            <v xml:space="preserve">        ;</v>
          </cell>
        </row>
        <row r="8444">
          <cell r="A8444" t="str">
            <v>data dummy1;set dummy1;</v>
          </cell>
        </row>
        <row r="8445">
          <cell r="A8445" t="str">
            <v xml:space="preserve"> period="Period1";output;</v>
          </cell>
        </row>
        <row r="8446">
          <cell r="A8446" t="str">
            <v xml:space="preserve"> period="Period2";output;</v>
          </cell>
        </row>
        <row r="8448">
          <cell r="A8448" t="str">
            <v>PROC SORT data=dummy1; BY period descending channel maint ABGcode descending formind;</v>
          </cell>
        </row>
        <row r="8449">
          <cell r="A8449" t="str">
            <v>run;</v>
          </cell>
        </row>
        <row r="8450">
          <cell r="A8450" t="str">
            <v>data elig_dummy;</v>
          </cell>
        </row>
        <row r="8451">
          <cell r="A8451" t="str">
            <v>infile cards;</v>
          </cell>
        </row>
        <row r="8452">
          <cell r="A8452" t="str">
            <v>input @1 cycleid $char6.;</v>
          </cell>
        </row>
        <row r="8453">
          <cell r="A8453" t="str">
            <v>cards;</v>
          </cell>
        </row>
        <row r="8454">
          <cell r="A8454" t="str">
            <v>200201</v>
          </cell>
        </row>
        <row r="8455">
          <cell r="A8455" t="str">
            <v>200202</v>
          </cell>
        </row>
        <row r="8456">
          <cell r="A8456" t="str">
            <v>200203</v>
          </cell>
        </row>
        <row r="8457">
          <cell r="A8457" t="str">
            <v>200204</v>
          </cell>
        </row>
        <row r="8458">
          <cell r="A8458" t="str">
            <v>200205</v>
          </cell>
        </row>
        <row r="8459">
          <cell r="A8459" t="str">
            <v>200206</v>
          </cell>
        </row>
        <row r="8460">
          <cell r="A8460" t="str">
            <v>200207</v>
          </cell>
        </row>
        <row r="8461">
          <cell r="A8461" t="str">
            <v>200208</v>
          </cell>
        </row>
        <row r="8462">
          <cell r="A8462" t="str">
            <v>200209</v>
          </cell>
        </row>
        <row r="8463">
          <cell r="A8463" t="str">
            <v>200210</v>
          </cell>
        </row>
        <row r="8464">
          <cell r="A8464" t="str">
            <v>200211</v>
          </cell>
        </row>
        <row r="8465">
          <cell r="A8465" t="str">
            <v>200212</v>
          </cell>
        </row>
        <row r="8466">
          <cell r="A8466" t="str">
            <v>200301</v>
          </cell>
        </row>
        <row r="8467">
          <cell r="A8467" t="str">
            <v>200302</v>
          </cell>
        </row>
        <row r="8468">
          <cell r="A8468" t="str">
            <v>200303</v>
          </cell>
        </row>
        <row r="8469">
          <cell r="A8469" t="str">
            <v>200304</v>
          </cell>
        </row>
        <row r="8470">
          <cell r="A8470" t="str">
            <v>200305</v>
          </cell>
        </row>
        <row r="8471">
          <cell r="A8471" t="str">
            <v>200306</v>
          </cell>
        </row>
        <row r="8472">
          <cell r="A8472" t="str">
            <v>200307</v>
          </cell>
        </row>
        <row r="8473">
          <cell r="A8473" t="str">
            <v>200308</v>
          </cell>
        </row>
        <row r="8474">
          <cell r="A8474" t="str">
            <v>200309</v>
          </cell>
        </row>
        <row r="8475">
          <cell r="A8475" t="str">
            <v>200310</v>
          </cell>
        </row>
        <row r="8476">
          <cell r="A8476" t="str">
            <v>200311</v>
          </cell>
        </row>
        <row r="8477">
          <cell r="A8477" t="str">
            <v>200312</v>
          </cell>
        </row>
        <row r="8478">
          <cell r="A8478" t="str">
            <v>200401</v>
          </cell>
        </row>
        <row r="8479">
          <cell r="A8479" t="str">
            <v>200402</v>
          </cell>
        </row>
        <row r="8480">
          <cell r="A8480" t="str">
            <v>200403</v>
          </cell>
        </row>
        <row r="8481">
          <cell r="A8481" t="str">
            <v>200404</v>
          </cell>
        </row>
        <row r="8482">
          <cell r="A8482" t="str">
            <v>200405</v>
          </cell>
        </row>
        <row r="8483">
          <cell r="A8483" t="str">
            <v>200406</v>
          </cell>
        </row>
        <row r="8484">
          <cell r="A8484" t="str">
            <v>200407</v>
          </cell>
        </row>
        <row r="8485">
          <cell r="A8485" t="str">
            <v>200408</v>
          </cell>
        </row>
        <row r="8486">
          <cell r="A8486" t="str">
            <v>200409</v>
          </cell>
        </row>
        <row r="8487">
          <cell r="A8487" t="str">
            <v>200410</v>
          </cell>
        </row>
        <row r="8488">
          <cell r="A8488" t="str">
            <v>200411</v>
          </cell>
        </row>
        <row r="8489">
          <cell r="A8489" t="str">
            <v>200412</v>
          </cell>
        </row>
        <row r="8490">
          <cell r="A8490" t="str">
            <v>200501</v>
          </cell>
        </row>
        <row r="8491">
          <cell r="A8491" t="str">
            <v>200502</v>
          </cell>
        </row>
        <row r="8492">
          <cell r="A8492" t="str">
            <v>200503</v>
          </cell>
        </row>
        <row r="8493">
          <cell r="A8493" t="str">
            <v>200504</v>
          </cell>
        </row>
        <row r="8494">
          <cell r="A8494" t="str">
            <v>200505</v>
          </cell>
        </row>
        <row r="8495">
          <cell r="A8495" t="str">
            <v>200506</v>
          </cell>
        </row>
        <row r="8496">
          <cell r="A8496" t="str">
            <v>200507</v>
          </cell>
        </row>
        <row r="8497">
          <cell r="A8497" t="str">
            <v>200508</v>
          </cell>
        </row>
        <row r="8498">
          <cell r="A8498" t="str">
            <v>200509</v>
          </cell>
        </row>
        <row r="8499">
          <cell r="A8499" t="str">
            <v>200510</v>
          </cell>
        </row>
        <row r="8500">
          <cell r="A8500" t="str">
            <v>200511</v>
          </cell>
        </row>
        <row r="8501">
          <cell r="A8501" t="str">
            <v>200512</v>
          </cell>
        </row>
        <row r="8502">
          <cell r="A8502" t="str">
            <v>200601</v>
          </cell>
        </row>
        <row r="8503">
          <cell r="A8503" t="str">
            <v>200602</v>
          </cell>
        </row>
        <row r="8504">
          <cell r="A8504" t="str">
            <v>200603</v>
          </cell>
        </row>
        <row r="8505">
          <cell r="A8505" t="str">
            <v>200604</v>
          </cell>
        </row>
        <row r="8506">
          <cell r="A8506" t="str">
            <v>200605</v>
          </cell>
        </row>
        <row r="8507">
          <cell r="A8507" t="str">
            <v>200606</v>
          </cell>
        </row>
        <row r="8508">
          <cell r="A8508" t="str">
            <v>200607</v>
          </cell>
        </row>
        <row r="8509">
          <cell r="A8509" t="str">
            <v>200608</v>
          </cell>
        </row>
        <row r="8510">
          <cell r="A8510" t="str">
            <v>200609</v>
          </cell>
        </row>
        <row r="8511">
          <cell r="A8511" t="str">
            <v>200610</v>
          </cell>
        </row>
        <row r="8512">
          <cell r="A8512" t="str">
            <v>200611</v>
          </cell>
        </row>
        <row r="8513">
          <cell r="A8513" t="str">
            <v>200612</v>
          </cell>
        </row>
        <row r="8514">
          <cell r="A8514" t="str">
            <v>;run;</v>
          </cell>
        </row>
        <row r="8515">
          <cell r="A8515" t="str">
            <v>/*%macro teradata;*/</v>
          </cell>
        </row>
        <row r="8517">
          <cell r="A8517" t="str">
            <v>/********************************/</v>
          </cell>
        </row>
        <row r="8518">
          <cell r="A8518" t="str">
            <v>/* Create Basic CIQ Data */;</v>
          </cell>
        </row>
        <row r="8519">
          <cell r="A8519" t="str">
            <v>/********************************/</v>
          </cell>
        </row>
        <row r="8522">
          <cell r="A8522" t="str">
            <v>proc sql inobs=max exec noerrorstop;</v>
          </cell>
        </row>
        <row r="8523">
          <cell r="A8523" t="str">
            <v>connect to odbc (dsn=&amp;dsn uid=&amp;user pwd=&amp;iwpwd) ;</v>
          </cell>
        </row>
        <row r="8524">
          <cell r="A8524" t="str">
            <v>create table ciq as</v>
          </cell>
        </row>
        <row r="8525">
          <cell r="A8525" t="str">
            <v>select * from  connection to odbc</v>
          </cell>
        </row>
        <row r="8526">
          <cell r="A8526" t="str">
            <v xml:space="preserve">   (select</v>
          </cell>
        </row>
        <row r="8527">
          <cell r="A8527" t="str">
            <v>clm.period as period,</v>
          </cell>
        </row>
        <row r="8528">
          <cell r="A8528" t="str">
            <v xml:space="preserve">clm.channel as channel, </v>
          </cell>
        </row>
        <row r="8529">
          <cell r="A8529" t="str">
            <v>clm.maint as maint,</v>
          </cell>
        </row>
        <row r="8530">
          <cell r="A8530" t="str">
            <v>clm.abgcode as abgcode,</v>
          </cell>
        </row>
        <row r="8531">
          <cell r="A8531" t="str">
            <v>clm.formind as formind,</v>
          </cell>
        </row>
        <row r="8532">
          <cell r="A8532" t="str">
            <v>sum(clm.nclaims)as nclaims,</v>
          </cell>
        </row>
        <row r="8533">
          <cell r="A8533" t="str">
            <v>sum(clm.days) as days,</v>
          </cell>
        </row>
        <row r="8534">
          <cell r="A8534" t="str">
            <v>sum(clm.awp) as awp,</v>
          </cell>
        </row>
        <row r="8535">
          <cell r="A8535" t="str">
            <v>sum(clm.ingcost) as ingcost,</v>
          </cell>
        </row>
        <row r="8536">
          <cell r="A8536" t="str">
            <v>sum(clm.profee) as profee,</v>
          </cell>
        </row>
        <row r="8537">
          <cell r="A8537" t="str">
            <v>sum(clm.copay) as copay,</v>
          </cell>
        </row>
        <row r="8538">
          <cell r="A8538" t="str">
            <v xml:space="preserve">sum(clm.deduct) as deduct, </v>
          </cell>
        </row>
        <row r="8539">
          <cell r="A8539" t="str">
            <v>sum(clm.tax) as tax,</v>
          </cell>
        </row>
        <row r="8540">
          <cell r="A8540" t="str">
            <v>sum(clm.netcost) as netcost</v>
          </cell>
        </row>
        <row r="8541">
          <cell r="A8541" t="str">
            <v/>
          </cell>
        </row>
        <row r="8542">
          <cell r="A8542" t="str">
            <v>from</v>
          </cell>
        </row>
        <row r="8543">
          <cell r="A8543" t="str">
            <v xml:space="preserve">(select </v>
          </cell>
        </row>
        <row r="8544">
          <cell r="A8544" t="str">
            <v>(substr('RMM',index('RMO',Claim.mail_retail_cde  ),1)) as channel,</v>
          </cell>
        </row>
        <row r="8545">
          <cell r="A8545" t="str">
            <v>(substr('0111',index('012 ',DrugCurr.MAINTENANCE_DRUG_CDE  ),1)) as maint,</v>
          </cell>
        </row>
        <row r="8546">
          <cell r="A8546" t="str">
            <v>(substr('ABGA',index('ABG ',Claim.&amp;brand_generic  ),1)) as abgcode,</v>
          </cell>
        </row>
        <row r="8547">
          <cell r="A8547" t="str">
            <v>(substr('NYY',index('NY ',Claim.FILL_DRUG_FORMULARY_IND),1)) as formind,</v>
          </cell>
        </row>
        <row r="8548">
          <cell r="A8548" t="str">
            <v>(Claim.claim_count_nbr) as nclaims,</v>
          </cell>
        </row>
        <row r="8549">
          <cell r="A8549" t="str">
            <v>(Claim.fill_days_supply_qty) as days,</v>
          </cell>
        </row>
        <row r="8550">
          <cell r="A8550" t="str">
            <v>(((Claim.&amp;pd_awp._unit_cost_amt (float))  * Claim.inferred_fill_qty  )) as awp,</v>
          </cell>
        </row>
        <row r="8551">
          <cell r="A8551" t="str">
            <v>(Claim.bil_final_ingredient_cost_amt &amp;xcopay) as ingcost,</v>
          </cell>
        </row>
        <row r="8552">
          <cell r="A8552" t="str">
            <v>(claim.bil_dispensing_fee_amt+claim.bil_incentive_fee_total_amt) as profee,</v>
          </cell>
        </row>
        <row r="8553">
          <cell r="A8553" t="str">
            <v>(Claim.bil_derived_copay_amt) as copay,</v>
          </cell>
        </row>
        <row r="8554">
          <cell r="A8554" t="str">
            <v>(Claim.bil_deduct_applied_amt) as deduct ,</v>
          </cell>
        </row>
        <row r="8555">
          <cell r="A8555" t="str">
            <v>(Claim.bil_sales_tax_total_amt) as tax,</v>
          </cell>
        </row>
        <row r="8556">
          <cell r="A8556" t="str">
            <v>(Claim.bil_net_check_amt) as netcost,</v>
          </cell>
        </row>
        <row r="8557">
          <cell r="A8557" t="str">
            <v/>
          </cell>
        </row>
        <row r="8558">
          <cell r="A8558" t="str">
            <v>/*case</v>
          </cell>
        </row>
        <row r="8559">
          <cell r="A8559" t="str">
            <v xml:space="preserve">when (Claim.&amp;pd_awp._unit_cost_amt (float))  * Claim.inferred_fill_qty   &gt;0 and </v>
          </cell>
        </row>
        <row r="8560">
          <cell r="A8560" t="str">
            <v>1-Claim.bil_final_ingredient_cost_amt /((Claim.&amp;pd_awp._unit_cost_amt (float))* Claim.inferred_fill_qty) &gt;&amp;max_discount</v>
          </cell>
        </row>
        <row r="8561">
          <cell r="A8561" t="str">
            <v>then  ((Claim.bil_final_ingredient_cost_amt)/.85)</v>
          </cell>
        </row>
        <row r="8562">
          <cell r="A8562" t="str">
            <v>else ((Claim.&amp;pd_awp._unit_cost_amt (float))* Claim.inferred_fill_qty)</v>
          </cell>
        </row>
        <row r="8563">
          <cell r="A8563" t="str">
            <v>end as awp,*/</v>
          </cell>
        </row>
        <row r="8564">
          <cell r="A8564" t="str">
            <v>case</v>
          </cell>
        </row>
        <row r="8565">
          <cell r="A8565" t="str">
            <v>when Claim.&amp;datetype BETWEEN &amp;start1 and &amp;end1 then 'Period1'</v>
          </cell>
        </row>
        <row r="8566">
          <cell r="A8566" t="str">
            <v>when Claim.&amp;datetype BETWEEN &amp;start2 and &amp;end2 then 'Period2'</v>
          </cell>
        </row>
        <row r="8567">
          <cell r="A8567" t="str">
            <v>end as period</v>
          </cell>
        </row>
        <row r="8568">
          <cell r="A8568" t="str">
            <v/>
          </cell>
        </row>
        <row r="8569">
          <cell r="A8569" t="str">
            <v xml:space="preserve">from &amp;table Claim, </v>
          </cell>
        </row>
        <row r="8570">
          <cell r="A8570" t="str">
            <v>IW_DEFLT_PRODDB_V.MEDICAL_PRODUCT_CURRENT DrugCurr</v>
          </cell>
        </row>
        <row r="8571">
          <cell r="A8571" t="str">
            <v>&amp;ce_from &amp;schap_from</v>
          </cell>
        </row>
        <row r="8573">
          <cell r="A8573" t="str">
            <v/>
          </cell>
        </row>
        <row r="8574">
          <cell r="A8574" t="str">
            <v xml:space="preserve">WHERE claim.&amp;CONSTRAINT_LEVEL._operational_id in (select CONSTRAINT_VAR From MWAD_USERDB.&amp;CONSTRAINT_TABLE CONS Group by 1)                                       </v>
          </cell>
        </row>
        <row r="8575">
          <cell r="A8575" t="str">
            <v>&amp;constraint_join1</v>
          </cell>
        </row>
        <row r="8576">
          <cell r="A8576" t="str">
            <v>and</v>
          </cell>
        </row>
        <row r="8577">
          <cell r="A8577" t="str">
            <v>((Claim.&amp;datetype BETWEEN &amp;start1 and &amp;end1) or</v>
          </cell>
        </row>
        <row r="8578">
          <cell r="A8578" t="str">
            <v>(Claim.&amp;datetype BETWEEN &amp;start2 and &amp;end2))</v>
          </cell>
        </row>
        <row r="8579">
          <cell r="A8579" t="str">
            <v xml:space="preserve">and DrugCurr.product_service_id = Claim.bil_product_service_id </v>
          </cell>
        </row>
        <row r="8580">
          <cell r="A8580" t="str">
            <v>&amp;ce_where &amp;schap_where</v>
          </cell>
        </row>
        <row r="8581">
          <cell r="A8581" t="str">
            <v>&amp;custom_constraint &amp;addl_constraint &amp;compounds &amp;specialty &amp;mailretail &amp;bg_constraint &amp;patage_constraint &amp;am_constraint &amp;ex_constraint &amp;ce_constraint &amp;cob_constraint &amp;m_constraint &amp;SSG &amp;ZNC) clm</v>
          </cell>
        </row>
        <row r="8582">
          <cell r="A8582" t="str">
            <v/>
          </cell>
        </row>
        <row r="8583">
          <cell r="A8583" t="str">
            <v xml:space="preserve">group by   </v>
          </cell>
        </row>
        <row r="8584">
          <cell r="A8584" t="str">
            <v xml:space="preserve">   period, channel, maint, abgcode, formind</v>
          </cell>
        </row>
        <row r="8585">
          <cell r="A8585" t="str">
            <v/>
          </cell>
        </row>
        <row r="8586">
          <cell r="A8586" t="str">
            <v>order by</v>
          </cell>
        </row>
        <row r="8587">
          <cell r="A8587" t="str">
            <v>period, channel desc, maint, abgcode, formind desc</v>
          </cell>
        </row>
        <row r="8589">
          <cell r="A8589" t="str">
            <v>)</v>
          </cell>
        </row>
        <row r="8590">
          <cell r="A8590" t="str">
            <v xml:space="preserve"> ;</v>
          </cell>
        </row>
        <row r="8591">
          <cell r="A8591" t="str">
            <v/>
          </cell>
        </row>
        <row r="8592">
          <cell r="A8592" t="str">
            <v>disconnect from odbc;quit ;</v>
          </cell>
        </row>
        <row r="8594">
          <cell r="A8594" t="str">
            <v>/********************************/</v>
          </cell>
        </row>
        <row r="8595">
          <cell r="A8595" t="str">
            <v>/* Create Inflation Data */;</v>
          </cell>
        </row>
        <row r="8596">
          <cell r="A8596" t="str">
            <v>/********************************/</v>
          </cell>
        </row>
        <row r="8599">
          <cell r="A8599" t="str">
            <v>proc sql inobs=max exec noerrorstop;</v>
          </cell>
        </row>
        <row r="8600">
          <cell r="A8600" t="str">
            <v>connect to odbc (dsn=&amp;dsn uid=&amp;user pwd=&amp;iwpwd) ;</v>
          </cell>
        </row>
        <row r="8601">
          <cell r="A8601" t="str">
            <v>create table inflation1 as</v>
          </cell>
        </row>
        <row r="8602">
          <cell r="A8602" t="str">
            <v>select * from  connection to odbc</v>
          </cell>
        </row>
        <row r="8603">
          <cell r="A8603" t="str">
            <v xml:space="preserve">   (select</v>
          </cell>
        </row>
        <row r="8604">
          <cell r="A8604" t="str">
            <v>clm.ndc as ndc,</v>
          </cell>
        </row>
        <row r="8605">
          <cell r="A8605" t="str">
            <v>clm.brand1 as brand1,</v>
          </cell>
        </row>
        <row r="8606">
          <cell r="A8606" t="str">
            <v>sum(clm.awp1) as awp1,</v>
          </cell>
        </row>
        <row r="8607">
          <cell r="A8607" t="str">
            <v>sum(clm.days1) as days1</v>
          </cell>
        </row>
        <row r="8608">
          <cell r="A8608" t="str">
            <v/>
          </cell>
        </row>
        <row r="8609">
          <cell r="A8609" t="str">
            <v>from</v>
          </cell>
        </row>
        <row r="8610">
          <cell r="A8610" t="str">
            <v xml:space="preserve">(select </v>
          </cell>
        </row>
        <row r="8611">
          <cell r="A8611" t="str">
            <v>(DrugCurr.product_service_id) as ndc,</v>
          </cell>
        </row>
        <row r="8612">
          <cell r="A8612" t="str">
            <v>(DrugCurr.BRAND_NME) as brand1,</v>
          </cell>
        </row>
        <row r="8613">
          <cell r="A8613" t="str">
            <v>(((Claim.&amp;pd_awp._unit_cost_amt (float))  * Claim.inferred_fill_qty  )) as awp1,</v>
          </cell>
        </row>
        <row r="8614">
          <cell r="A8614" t="str">
            <v>(Claim.fill_days_supply_qty) as days1</v>
          </cell>
        </row>
        <row r="8615">
          <cell r="A8615" t="str">
            <v/>
          </cell>
        </row>
        <row r="8616">
          <cell r="A8616" t="str">
            <v>/*case</v>
          </cell>
        </row>
        <row r="8617">
          <cell r="A8617" t="str">
            <v xml:space="preserve">when (Claim.&amp;pd_awp._unit_cost_amt (float))  * Claim.inferred_fill_qty   &gt;0 and </v>
          </cell>
        </row>
        <row r="8618">
          <cell r="A8618" t="str">
            <v>1-Claim.bil_final_ingredient_cost_amt /((Claim.&amp;pd_awp._unit_cost_amt (float))* Claim.inferred_fill_qty) &gt;&amp;max_discount</v>
          </cell>
        </row>
        <row r="8619">
          <cell r="A8619" t="str">
            <v>then  ((Claim.bil_final_ingredient_cost_amt)/.85)</v>
          </cell>
        </row>
        <row r="8620">
          <cell r="A8620" t="str">
            <v>else ((Claim.&amp;pd_awp._unit_cost_amt (float))* Claim.inferred_fill_qty)</v>
          </cell>
        </row>
        <row r="8621">
          <cell r="A8621" t="str">
            <v>end as awp,*/</v>
          </cell>
        </row>
        <row r="8622">
          <cell r="A8622" t="str">
            <v/>
          </cell>
        </row>
        <row r="8623">
          <cell r="A8623" t="str">
            <v xml:space="preserve">from &amp;table Claim, </v>
          </cell>
        </row>
        <row r="8624">
          <cell r="A8624" t="str">
            <v>IW_DEFLT_PRODDB_V.MEDICAL_PRODUCT_CURRENT DrugCurr</v>
          </cell>
        </row>
        <row r="8625">
          <cell r="A8625" t="str">
            <v>&amp;ce_from &amp;schap_from</v>
          </cell>
        </row>
        <row r="8627">
          <cell r="A8627" t="str">
            <v xml:space="preserve">WHERE claim.&amp;CONSTRAINT_LEVEL._operational_id in (select CONSTRAINT_VAR From MWAD_USERDB.&amp;CONSTRAINT_TABLE CONS Group by 1)                                       </v>
          </cell>
        </row>
        <row r="8628">
          <cell r="A8628" t="str">
            <v>&amp;constraint_join1</v>
          </cell>
        </row>
        <row r="8629">
          <cell r="A8629" t="str">
            <v xml:space="preserve">and </v>
          </cell>
        </row>
        <row r="8630">
          <cell r="A8630" t="str">
            <v xml:space="preserve">(Claim.&amp;datetype BETWEEN &amp;start1 and &amp;end1) </v>
          </cell>
        </row>
        <row r="8631">
          <cell r="A8631" t="str">
            <v xml:space="preserve">and DrugCurr.product_service_id = Claim.bil_product_service_id </v>
          </cell>
        </row>
        <row r="8632">
          <cell r="A8632" t="str">
            <v>&amp;ce_where &amp;schap_where</v>
          </cell>
        </row>
        <row r="8633">
          <cell r="A8633" t="str">
            <v>&amp;custom_constraint &amp;addl_constraint &amp;compounds &amp;specialty &amp;mailretail &amp;bg_constraint &amp;patage_constraint &amp;am_constraint &amp;ex_constraint &amp;ce_constraint &amp;cob_constraint &amp;m_constraint &amp;SSG &amp;ZNC) clm</v>
          </cell>
        </row>
        <row r="8634">
          <cell r="A8634" t="str">
            <v/>
          </cell>
        </row>
        <row r="8635">
          <cell r="A8635" t="str">
            <v xml:space="preserve">group by   </v>
          </cell>
        </row>
        <row r="8636">
          <cell r="A8636" t="str">
            <v>ndc, brand1</v>
          </cell>
        </row>
        <row r="8637">
          <cell r="A8637" t="str">
            <v/>
          </cell>
        </row>
        <row r="8638">
          <cell r="A8638" t="str">
            <v>order by</v>
          </cell>
        </row>
        <row r="8639">
          <cell r="A8639" t="str">
            <v>ndc, brand1</v>
          </cell>
        </row>
        <row r="8641">
          <cell r="A8641" t="str">
            <v>)</v>
          </cell>
        </row>
        <row r="8642">
          <cell r="A8642" t="str">
            <v xml:space="preserve"> ;</v>
          </cell>
        </row>
        <row r="8643">
          <cell r="A8643" t="str">
            <v/>
          </cell>
        </row>
        <row r="8644">
          <cell r="A8644" t="str">
            <v>disconnect from odbc;quit ;</v>
          </cell>
        </row>
        <row r="8646">
          <cell r="A8646" t="str">
            <v>/********************************/</v>
          </cell>
        </row>
        <row r="8647">
          <cell r="A8647" t="str">
            <v>/* Create Inflation Data 2 */;</v>
          </cell>
        </row>
        <row r="8648">
          <cell r="A8648" t="str">
            <v>/********************************/</v>
          </cell>
        </row>
        <row r="8651">
          <cell r="A8651" t="str">
            <v>proc sql inobs=max exec noerrorstop;</v>
          </cell>
        </row>
        <row r="8652">
          <cell r="A8652" t="str">
            <v>connect to odbc (dsn=&amp;dsn uid=&amp;user pwd=&amp;iwpwd) ;</v>
          </cell>
        </row>
        <row r="8653">
          <cell r="A8653" t="str">
            <v>create table inflation2 as</v>
          </cell>
        </row>
        <row r="8654">
          <cell r="A8654" t="str">
            <v>select * from  connection to odbc</v>
          </cell>
        </row>
        <row r="8655">
          <cell r="A8655" t="str">
            <v xml:space="preserve">   (select</v>
          </cell>
        </row>
        <row r="8656">
          <cell r="A8656" t="str">
            <v>clm.ndc as ndc,</v>
          </cell>
        </row>
        <row r="8657">
          <cell r="A8657" t="str">
            <v>clm.brand2 as brand2,</v>
          </cell>
        </row>
        <row r="8658">
          <cell r="A8658" t="str">
            <v>sum(clm.awp2) as awp2,</v>
          </cell>
        </row>
        <row r="8659">
          <cell r="A8659" t="str">
            <v>sum(clm.days2) as days2</v>
          </cell>
        </row>
        <row r="8660">
          <cell r="A8660" t="str">
            <v/>
          </cell>
        </row>
        <row r="8661">
          <cell r="A8661" t="str">
            <v>from</v>
          </cell>
        </row>
        <row r="8662">
          <cell r="A8662" t="str">
            <v xml:space="preserve">(select </v>
          </cell>
        </row>
        <row r="8663">
          <cell r="A8663" t="str">
            <v>(DrugCurr.product_service_id) as ndc,</v>
          </cell>
        </row>
        <row r="8664">
          <cell r="A8664" t="str">
            <v>(DrugCurr.BRAND_NME) as brand2,</v>
          </cell>
        </row>
        <row r="8665">
          <cell r="A8665" t="str">
            <v>(((Claim.&amp;pd_awp._unit_cost_amt (float))  * Claim.inferred_fill_qty  )) as awp2,</v>
          </cell>
        </row>
        <row r="8666">
          <cell r="A8666" t="str">
            <v>(Claim.fill_days_supply_qty) as days2</v>
          </cell>
        </row>
        <row r="8667">
          <cell r="A8667" t="str">
            <v/>
          </cell>
        </row>
        <row r="8668">
          <cell r="A8668" t="str">
            <v>/*case</v>
          </cell>
        </row>
        <row r="8669">
          <cell r="A8669" t="str">
            <v xml:space="preserve">when (Claim.&amp;pd_awp._unit_cost_amt (float))  * Claim.inferred_fill_qty   &gt;0 and </v>
          </cell>
        </row>
        <row r="8670">
          <cell r="A8670" t="str">
            <v>1-Claim.bil_final_ingredient_cost_amt /((Claim.&amp;pd_awp._unit_cost_amt (float))* Claim.inferred_fill_qty) &gt;&amp;max_discount</v>
          </cell>
        </row>
        <row r="8671">
          <cell r="A8671" t="str">
            <v>then  ((Claim.bil_final_ingredient_cost_amt)/.85)</v>
          </cell>
        </row>
        <row r="8672">
          <cell r="A8672" t="str">
            <v>else ((Claim.&amp;pd_awp._unit_cost_amt (float))* Claim.inferred_fill_qty)</v>
          </cell>
        </row>
        <row r="8673">
          <cell r="A8673" t="str">
            <v>end as awp,*/</v>
          </cell>
        </row>
        <row r="8674">
          <cell r="A8674" t="str">
            <v/>
          </cell>
        </row>
        <row r="8675">
          <cell r="A8675" t="str">
            <v xml:space="preserve">from &amp;table Claim, </v>
          </cell>
        </row>
        <row r="8676">
          <cell r="A8676" t="str">
            <v>IW_DEFLT_PRODDB_V.MEDICAL_PRODUCT_CURRENT DrugCurr</v>
          </cell>
        </row>
        <row r="8677">
          <cell r="A8677" t="str">
            <v>&amp;ce_from &amp;schap_from</v>
          </cell>
        </row>
        <row r="8679">
          <cell r="A8679" t="str">
            <v xml:space="preserve">WHERE claim.&amp;CONSTRAINT_LEVEL._operational_id in (select CONSTRAINT_VAR From MWAD_USERDB.&amp;CONSTRAINT_TABLE CONS Group by 1)                                       </v>
          </cell>
        </row>
        <row r="8680">
          <cell r="A8680" t="str">
            <v>&amp;constraint_join1</v>
          </cell>
        </row>
        <row r="8681">
          <cell r="A8681" t="str">
            <v xml:space="preserve">and </v>
          </cell>
        </row>
        <row r="8682">
          <cell r="A8682" t="str">
            <v>(Claim.&amp;datetype BETWEEN &amp;start2 and &amp;end2)</v>
          </cell>
        </row>
        <row r="8683">
          <cell r="A8683" t="str">
            <v xml:space="preserve">and DrugCurr.product_service_id = Claim.bil_product_service_id </v>
          </cell>
        </row>
        <row r="8684">
          <cell r="A8684" t="str">
            <v>&amp;ce_where &amp;schap_where</v>
          </cell>
        </row>
        <row r="8685">
          <cell r="A8685" t="str">
            <v>&amp;custom_constraint &amp;addl_constraint &amp;compounds &amp;specialty &amp;mailretail &amp;bg_constraint &amp;patage_constraint &amp;am_constraint &amp;ex_constraint &amp;ce_constraint &amp;cob_constraint &amp;m_constraint &amp;SSG &amp;ZNC) clm</v>
          </cell>
        </row>
        <row r="8686">
          <cell r="A8686" t="str">
            <v/>
          </cell>
        </row>
        <row r="8687">
          <cell r="A8687" t="str">
            <v xml:space="preserve">group by   </v>
          </cell>
        </row>
        <row r="8688">
          <cell r="A8688" t="str">
            <v>ndc, brand2</v>
          </cell>
        </row>
        <row r="8689">
          <cell r="A8689" t="str">
            <v/>
          </cell>
        </row>
        <row r="8690">
          <cell r="A8690" t="str">
            <v>order by</v>
          </cell>
        </row>
        <row r="8691">
          <cell r="A8691" t="str">
            <v>ndc, brand2</v>
          </cell>
        </row>
        <row r="8693">
          <cell r="A8693" t="str">
            <v>)</v>
          </cell>
        </row>
        <row r="8694">
          <cell r="A8694" t="str">
            <v xml:space="preserve"> ;</v>
          </cell>
        </row>
        <row r="8695">
          <cell r="A8695" t="str">
            <v/>
          </cell>
        </row>
        <row r="8696">
          <cell r="A8696" t="str">
            <v>disconnect from odbc;quit ;</v>
          </cell>
        </row>
        <row r="8698">
          <cell r="A8698" t="str">
            <v>/*****************************************/</v>
          </cell>
        </row>
        <row r="8699">
          <cell r="A8699" t="str">
            <v>/* Create Basic Payable CIQ Data */;</v>
          </cell>
        </row>
        <row r="8700">
          <cell r="A8700" t="str">
            <v>/*****************************************/</v>
          </cell>
        </row>
        <row r="8703">
          <cell r="A8703" t="str">
            <v>proc sql inobs=max exec noerrorstop;</v>
          </cell>
        </row>
        <row r="8704">
          <cell r="A8704" t="str">
            <v>connect to odbc (dsn=&amp;dsn uid=&amp;user pwd=&amp;iwpwd) ;</v>
          </cell>
        </row>
        <row r="8705">
          <cell r="A8705" t="str">
            <v>create table payciq as</v>
          </cell>
        </row>
        <row r="8706">
          <cell r="A8706" t="str">
            <v>select * from  connection to odbc</v>
          </cell>
        </row>
        <row r="8707">
          <cell r="A8707" t="str">
            <v xml:space="preserve">   (select</v>
          </cell>
        </row>
        <row r="8708">
          <cell r="A8708" t="str">
            <v>clm.period as period,</v>
          </cell>
        </row>
        <row r="8709">
          <cell r="A8709" t="str">
            <v xml:space="preserve">clm.channel as channel, </v>
          </cell>
        </row>
        <row r="8710">
          <cell r="A8710" t="str">
            <v>clm.maint as maint,</v>
          </cell>
        </row>
        <row r="8711">
          <cell r="A8711" t="str">
            <v>clm.abgcode as abgcode,</v>
          </cell>
        </row>
        <row r="8712">
          <cell r="A8712" t="str">
            <v>clm.formind as formind,</v>
          </cell>
        </row>
        <row r="8713">
          <cell r="A8713" t="str">
            <v>sum(clm.nclaims)as nclaims,</v>
          </cell>
        </row>
        <row r="8714">
          <cell r="A8714" t="str">
            <v>sum(clm.days) as days,</v>
          </cell>
        </row>
        <row r="8715">
          <cell r="A8715" t="str">
            <v>sum(clm.awp) as awp,</v>
          </cell>
        </row>
        <row r="8716">
          <cell r="A8716" t="str">
            <v>sum(clm.ingcost) as ingcost,</v>
          </cell>
        </row>
        <row r="8717">
          <cell r="A8717" t="str">
            <v>sum(clm.profee) as profee,</v>
          </cell>
        </row>
        <row r="8718">
          <cell r="A8718" t="str">
            <v>sum(clm.copay) as copay,</v>
          </cell>
        </row>
        <row r="8719">
          <cell r="A8719" t="str">
            <v xml:space="preserve">sum(clm.deduct) as deduct, </v>
          </cell>
        </row>
        <row r="8720">
          <cell r="A8720" t="str">
            <v>sum(clm.tax) as tax,</v>
          </cell>
        </row>
        <row r="8721">
          <cell r="A8721" t="str">
            <v>sum(clm.netcost) as netcost</v>
          </cell>
        </row>
        <row r="8723">
          <cell r="A8723" t="str">
            <v>from</v>
          </cell>
        </row>
        <row r="8724">
          <cell r="A8724" t="str">
            <v xml:space="preserve">(select </v>
          </cell>
        </row>
        <row r="8725">
          <cell r="A8725" t="str">
            <v>(substr('RMM',index('RMO',Claim.mail_retail_cde  ),1)) as channel,</v>
          </cell>
        </row>
        <row r="8726">
          <cell r="A8726" t="str">
            <v>(substr('0111',index('012 ',DrugCurr.MAINTENANCE_DRUG_CDE  ),1)) as maint,</v>
          </cell>
        </row>
        <row r="8727">
          <cell r="A8727" t="str">
            <v>(substr('ABGA',index('ABG ',Claim.&amp;brand_generic  ),1)) as abgcode,</v>
          </cell>
        </row>
        <row r="8728">
          <cell r="A8728" t="str">
            <v>(substr('NYY',index('NY ',Claim.FILL_DRUG_FORMULARY_IND),1)) as formind,</v>
          </cell>
        </row>
        <row r="8729">
          <cell r="A8729" t="str">
            <v>(Claim.claim_count_nbr) as nclaims,</v>
          </cell>
        </row>
        <row r="8730">
          <cell r="A8730" t="str">
            <v>(Claim.fill_days_supply_qty) as days,</v>
          </cell>
        </row>
        <row r="8731">
          <cell r="A8731" t="str">
            <v>(((Claim.&amp;pd_awp._unit_cost_amt (float))  * Claim.inferred_fill_qty  )) as awp,</v>
          </cell>
        </row>
        <row r="8732">
          <cell r="A8732" t="str">
            <v>(Claim.pay_final_ingredient_cost_amt &amp;xcopay) as ingcost,</v>
          </cell>
        </row>
        <row r="8733">
          <cell r="A8733" t="str">
            <v>(claim.pay_dispensing_fee_amt+claim.pay_incentive_fee_total_amt) as profee,</v>
          </cell>
        </row>
        <row r="8734">
          <cell r="A8734" t="str">
            <v>(Claim.pay_derived_copay_amt) as copay,</v>
          </cell>
        </row>
        <row r="8735">
          <cell r="A8735" t="str">
            <v>(Claim.pay_deduct_applied_amt) as deduct ,</v>
          </cell>
        </row>
        <row r="8736">
          <cell r="A8736" t="str">
            <v>(Claim.pay_sales_tax_total_amt) as tax,</v>
          </cell>
        </row>
        <row r="8737">
          <cell r="A8737" t="str">
            <v>(Claim.pay_net_check_amt) as netcost,</v>
          </cell>
        </row>
        <row r="8738">
          <cell r="A8738" t="str">
            <v/>
          </cell>
        </row>
        <row r="8739">
          <cell r="A8739" t="str">
            <v>/*case</v>
          </cell>
        </row>
        <row r="8740">
          <cell r="A8740" t="str">
            <v xml:space="preserve">when (Claim.&amp;pd_awp._unit_cost_amt (float))  * Claim.inferred_fill_qty   &gt;0 and </v>
          </cell>
        </row>
        <row r="8741">
          <cell r="A8741" t="str">
            <v>1-Claim.pay_final_ingredient_cost_amt /((Claim.&amp;pd_awp._unit_cost_amt (float))* Claim.inferred_fill_qty) &gt;&amp;max_discount</v>
          </cell>
        </row>
        <row r="8742">
          <cell r="A8742" t="str">
            <v>then  ((Claim.pay_final_ingredient_cost_amt)/.85)</v>
          </cell>
        </row>
        <row r="8743">
          <cell r="A8743" t="str">
            <v>else ((Claim.&amp;pd_awp._unit_cost_amt (float))* Claim.inferred_fill_qty)</v>
          </cell>
        </row>
        <row r="8744">
          <cell r="A8744" t="str">
            <v>end as awp,*/</v>
          </cell>
        </row>
        <row r="8745">
          <cell r="A8745" t="str">
            <v>case</v>
          </cell>
        </row>
        <row r="8746">
          <cell r="A8746" t="str">
            <v>when Claim.&amp;datetype BETWEEN &amp;start1 and &amp;end1 then 'Period1'</v>
          </cell>
        </row>
        <row r="8747">
          <cell r="A8747" t="str">
            <v>when Claim.&amp;datetype BETWEEN &amp;start2 and &amp;end2 then 'Period2'</v>
          </cell>
        </row>
        <row r="8748">
          <cell r="A8748" t="str">
            <v>end as period</v>
          </cell>
        </row>
        <row r="8749">
          <cell r="A8749" t="str">
            <v/>
          </cell>
        </row>
        <row r="8750">
          <cell r="A8750" t="str">
            <v xml:space="preserve">from &amp;table Claim, </v>
          </cell>
        </row>
        <row r="8751">
          <cell r="A8751" t="str">
            <v>IW_DEFLT_PRODDB_V.MEDICAL_PRODUCT_CURRENT DrugCurr</v>
          </cell>
        </row>
        <row r="8752">
          <cell r="A8752" t="str">
            <v>&amp;ce_from &amp;schap_from</v>
          </cell>
        </row>
        <row r="8754">
          <cell r="A8754" t="str">
            <v xml:space="preserve">WHERE claim.&amp;CONSTRAINT_LEVEL._operational_id in (select CONSTRAINT_VAR From MWAD_USERDB.&amp;CONSTRAINT_TABLE CONS Group by 1)                                       </v>
          </cell>
        </row>
        <row r="8755">
          <cell r="A8755" t="str">
            <v>&amp;constraint_join1</v>
          </cell>
        </row>
        <row r="8756">
          <cell r="A8756" t="str">
            <v xml:space="preserve">    and</v>
          </cell>
        </row>
        <row r="8757">
          <cell r="A8757" t="str">
            <v xml:space="preserve">   ((Claim.&amp;datetype BETWEEN &amp;start1 and &amp;end1) or</v>
          </cell>
        </row>
        <row r="8758">
          <cell r="A8758" t="str">
            <v xml:space="preserve">   (Claim.&amp;datetype BETWEEN &amp;start2 and &amp;end2))</v>
          </cell>
        </row>
        <row r="8759">
          <cell r="A8759" t="str">
            <v xml:space="preserve">   and DrugCurr.product_service_id = Claim.bil_product_service_id </v>
          </cell>
        </row>
        <row r="8760">
          <cell r="A8760" t="str">
            <v>&amp;ce_where &amp;schap_where</v>
          </cell>
        </row>
        <row r="8761">
          <cell r="A8761" t="str">
            <v>&amp;custom_constraint &amp;addl_constraint &amp;compounds &amp;specialty &amp;mailretail &amp;bg_constraint &amp;patage_constraint &amp;am_constraint &amp;ex_constraint &amp;ce_constraint &amp;cob_constraint &amp;m_constraint &amp;SSG &amp;ZNC) clm</v>
          </cell>
        </row>
        <row r="8762">
          <cell r="A8762" t="str">
            <v/>
          </cell>
        </row>
        <row r="8763">
          <cell r="A8763" t="str">
            <v xml:space="preserve">group by   </v>
          </cell>
        </row>
        <row r="8764">
          <cell r="A8764" t="str">
            <v xml:space="preserve">   period, channel, maint, abgcode, formind</v>
          </cell>
        </row>
        <row r="8765">
          <cell r="A8765" t="str">
            <v/>
          </cell>
        </row>
        <row r="8766">
          <cell r="A8766" t="str">
            <v>order by</v>
          </cell>
        </row>
        <row r="8767">
          <cell r="A8767" t="str">
            <v>period, channel desc, maint, abgcode, formind desc</v>
          </cell>
        </row>
        <row r="8769">
          <cell r="A8769" t="str">
            <v>)</v>
          </cell>
        </row>
        <row r="8770">
          <cell r="A8770" t="str">
            <v xml:space="preserve"> ;</v>
          </cell>
        </row>
        <row r="8771">
          <cell r="A8771" t="str">
            <v/>
          </cell>
        </row>
        <row r="8772">
          <cell r="A8772" t="str">
            <v>disconnect from odbc;quit ;</v>
          </cell>
        </row>
        <row r="8773">
          <cell r="A8773" t="str">
            <v>/******************************************/</v>
          </cell>
        </row>
        <row r="8774">
          <cell r="A8774" t="str">
            <v>/* Create Basic Specialty CIQ Data */;</v>
          </cell>
        </row>
        <row r="8775">
          <cell r="A8775" t="str">
            <v>/*******************************************/</v>
          </cell>
        </row>
        <row r="8778">
          <cell r="A8778" t="str">
            <v>proc sql inobs=max exec noerrorstop;</v>
          </cell>
        </row>
        <row r="8779">
          <cell r="A8779" t="str">
            <v>connect to odbc (dsn=&amp;dsn uid=&amp;user pwd=&amp;iwpwd) ;</v>
          </cell>
        </row>
        <row r="8780">
          <cell r="A8780" t="str">
            <v>create table specialtyciq as</v>
          </cell>
        </row>
        <row r="8781">
          <cell r="A8781" t="str">
            <v>select * from  connection to odbc</v>
          </cell>
        </row>
        <row r="8782">
          <cell r="A8782" t="str">
            <v xml:space="preserve">   (select</v>
          </cell>
        </row>
        <row r="8783">
          <cell r="A8783" t="str">
            <v>clm.period as period,</v>
          </cell>
        </row>
        <row r="8784">
          <cell r="A8784" t="str">
            <v xml:space="preserve">clm.channel as channel, </v>
          </cell>
        </row>
        <row r="8785">
          <cell r="A8785" t="str">
            <v>clm.maint as maint,</v>
          </cell>
        </row>
        <row r="8786">
          <cell r="A8786" t="str">
            <v>clm.abgcode as abgcode,</v>
          </cell>
        </row>
        <row r="8787">
          <cell r="A8787" t="str">
            <v>clm.formind as formind,</v>
          </cell>
        </row>
        <row r="8788">
          <cell r="A8788" t="str">
            <v>sum(clm.nclaims)as nclaims,</v>
          </cell>
        </row>
        <row r="8789">
          <cell r="A8789" t="str">
            <v>sum(clm.days) as days,</v>
          </cell>
        </row>
        <row r="8790">
          <cell r="A8790" t="str">
            <v>sum(clm.awp) as awp,</v>
          </cell>
        </row>
        <row r="8791">
          <cell r="A8791" t="str">
            <v>sum(clm.ingcost) as ingcost,</v>
          </cell>
        </row>
        <row r="8792">
          <cell r="A8792" t="str">
            <v>sum(clm.profee) as profee,</v>
          </cell>
        </row>
        <row r="8793">
          <cell r="A8793" t="str">
            <v>sum(clm.copay) as copay,</v>
          </cell>
        </row>
        <row r="8794">
          <cell r="A8794" t="str">
            <v xml:space="preserve">sum(clm.deduct) as deduct, </v>
          </cell>
        </row>
        <row r="8795">
          <cell r="A8795" t="str">
            <v>sum(clm.tax) as tax,</v>
          </cell>
        </row>
        <row r="8796">
          <cell r="A8796" t="str">
            <v>sum(clm.netcost) as netcost</v>
          </cell>
        </row>
        <row r="8797">
          <cell r="A8797" t="str">
            <v/>
          </cell>
        </row>
        <row r="8798">
          <cell r="A8798" t="str">
            <v>from</v>
          </cell>
        </row>
        <row r="8799">
          <cell r="A8799" t="str">
            <v xml:space="preserve">(select </v>
          </cell>
        </row>
        <row r="8800">
          <cell r="A8800" t="str">
            <v>(substr('RMM',index('RMO',Claim.mail_retail_cde  ),1)) as channel,</v>
          </cell>
        </row>
        <row r="8801">
          <cell r="A8801" t="str">
            <v>(substr('0111',index('012 ',DrugCurr.MAINTENANCE_DRUG_CDE  ),1)) as maint,</v>
          </cell>
        </row>
        <row r="8802">
          <cell r="A8802" t="str">
            <v>(substr('ABGA',index('ABG ',Claim.&amp;brand_generic  ),1)) as abgcode,</v>
          </cell>
        </row>
        <row r="8803">
          <cell r="A8803" t="str">
            <v>(substr('NYY',index('NY ',Claim.FILL_DRUG_FORMULARY_IND),1)) as formind,</v>
          </cell>
        </row>
        <row r="8804">
          <cell r="A8804" t="str">
            <v>(Claim.claim_count_nbr) as nclaims,</v>
          </cell>
        </row>
        <row r="8805">
          <cell r="A8805" t="str">
            <v>(Claim.fill_days_supply_qty) as days,</v>
          </cell>
        </row>
        <row r="8806">
          <cell r="A8806" t="str">
            <v>(((Claim.&amp;pd_awp._unit_cost_amt (float))  * Claim.inferred_fill_qty  )) as awp,</v>
          </cell>
        </row>
        <row r="8807">
          <cell r="A8807" t="str">
            <v>(Claim.bil_final_ingredient_cost_amt &amp;xcopay) as ingcost,</v>
          </cell>
        </row>
        <row r="8808">
          <cell r="A8808" t="str">
            <v>(claim.bil_dispensing_fee_amt+claim.bil_incentive_fee_total_amt) as profee,</v>
          </cell>
        </row>
        <row r="8809">
          <cell r="A8809" t="str">
            <v>(Claim.bil_derived_copay_amt) as copay,</v>
          </cell>
        </row>
        <row r="8810">
          <cell r="A8810" t="str">
            <v>(Claim.bil_deduct_applied_amt) as deduct ,</v>
          </cell>
        </row>
        <row r="8811">
          <cell r="A8811" t="str">
            <v>(Claim.bil_sales_tax_total_amt) as tax,</v>
          </cell>
        </row>
        <row r="8812">
          <cell r="A8812" t="str">
            <v>(Claim.bil_net_check_amt) as netcost,</v>
          </cell>
        </row>
        <row r="8813">
          <cell r="A8813" t="str">
            <v/>
          </cell>
        </row>
        <row r="8814">
          <cell r="A8814" t="str">
            <v>/*case</v>
          </cell>
        </row>
        <row r="8815">
          <cell r="A8815" t="str">
            <v xml:space="preserve">when (Claim.&amp;pd_awp._unit_cost_amt (float))  * Claim.inferred_fill_qty   &gt;0 and </v>
          </cell>
        </row>
        <row r="8816">
          <cell r="A8816" t="str">
            <v>1-Claim.bil_final_ingredient_cost_amt /((Claim.&amp;pd_awp._unit_cost_amt (float))* Claim.inferred_fill_qty) &gt;&amp;max_discount</v>
          </cell>
        </row>
        <row r="8817">
          <cell r="A8817" t="str">
            <v>then  ((Claim.bil_final_ingredient_cost_amt)/.85)</v>
          </cell>
        </row>
        <row r="8818">
          <cell r="A8818" t="str">
            <v>else ((Claim.&amp;pd_awp._unit_cost_amt (float))* Claim.inferred_fill_qty)</v>
          </cell>
        </row>
        <row r="8819">
          <cell r="A8819" t="str">
            <v>end as awp,*/</v>
          </cell>
        </row>
        <row r="8820">
          <cell r="A8820" t="str">
            <v>case</v>
          </cell>
        </row>
        <row r="8821">
          <cell r="A8821" t="str">
            <v>when Claim.&amp;datetype BETWEEN &amp;start1 and &amp;end1 then 'Period1'</v>
          </cell>
        </row>
        <row r="8822">
          <cell r="A8822" t="str">
            <v>when Claim.&amp;datetype BETWEEN &amp;start2 and &amp;end2 then 'Period2'</v>
          </cell>
        </row>
        <row r="8823">
          <cell r="A8823" t="str">
            <v>end as period</v>
          </cell>
        </row>
        <row r="8824">
          <cell r="A8824" t="str">
            <v/>
          </cell>
        </row>
        <row r="8825">
          <cell r="A8825" t="str">
            <v xml:space="preserve">from &amp;table Claim, </v>
          </cell>
        </row>
        <row r="8826">
          <cell r="A8826" t="str">
            <v>IW_DEFLT_PRODDB_V.MEDICAL_PRODUCT_CURRENT DrugCurr</v>
          </cell>
        </row>
        <row r="8827">
          <cell r="A8827" t="str">
            <v>&amp;ce_from &amp;schap_from</v>
          </cell>
        </row>
        <row r="8829">
          <cell r="A8829" t="str">
            <v xml:space="preserve">WHERE claim.&amp;CONSTRAINT_LEVEL._operational_id in (select CONSTRAINT_VAR From MWAD_USERDB.&amp;CONSTRAINT_TABLE CONS Group by 1)                                       </v>
          </cell>
        </row>
        <row r="8830">
          <cell r="A8830" t="str">
            <v>&amp;constraint_join1 and (DrugCurr.SPECIALTY_PHCY_IND = '1' )</v>
          </cell>
        </row>
        <row r="8831">
          <cell r="A8831" t="str">
            <v>and</v>
          </cell>
        </row>
        <row r="8832">
          <cell r="A8832" t="str">
            <v>((Claim.&amp;datetype BETWEEN &amp;start1 and &amp;end1) or</v>
          </cell>
        </row>
        <row r="8833">
          <cell r="A8833" t="str">
            <v>(Claim.&amp;datetype BETWEEN &amp;start2 and &amp;end2))</v>
          </cell>
        </row>
        <row r="8834">
          <cell r="A8834" t="str">
            <v xml:space="preserve">and DrugCurr.product_service_id = Claim.bil_product_service_id </v>
          </cell>
        </row>
        <row r="8835">
          <cell r="A8835" t="str">
            <v>&amp;ce_where &amp;schap_where</v>
          </cell>
        </row>
        <row r="8836">
          <cell r="A8836" t="str">
            <v>&amp;custom_constraint &amp;addl_constraint &amp;compounds &amp;specialty &amp;mailretail &amp;bg_constraint &amp;patage_constraint &amp;am_constraint &amp;ex_constraint &amp;ce_constraint &amp;cob_constraint &amp;m_constraint &amp;SSG &amp;ZNC) clm</v>
          </cell>
        </row>
        <row r="8838">
          <cell r="A8838" t="str">
            <v xml:space="preserve">group by   </v>
          </cell>
        </row>
        <row r="8839">
          <cell r="A8839" t="str">
            <v xml:space="preserve">   period, channel, maint, abgcode, formind</v>
          </cell>
        </row>
        <row r="8840">
          <cell r="A8840" t="str">
            <v/>
          </cell>
        </row>
        <row r="8841">
          <cell r="A8841" t="str">
            <v>order by</v>
          </cell>
        </row>
        <row r="8842">
          <cell r="A8842" t="str">
            <v>period, channel desc, maint, abgcode, formind desc</v>
          </cell>
        </row>
        <row r="8844">
          <cell r="A8844" t="str">
            <v>)</v>
          </cell>
        </row>
        <row r="8845">
          <cell r="A8845" t="str">
            <v xml:space="preserve"> ;</v>
          </cell>
        </row>
        <row r="8846">
          <cell r="A8846" t="str">
            <v/>
          </cell>
        </row>
        <row r="8847">
          <cell r="A8847" t="str">
            <v>disconnect from odbc;quit ;</v>
          </cell>
        </row>
        <row r="8849">
          <cell r="A8849" t="str">
            <v>/******************************************/</v>
          </cell>
        </row>
        <row r="8850">
          <cell r="A8850" t="str">
            <v>/* Create Basic ADS45 CIQ Data    */;</v>
          </cell>
        </row>
        <row r="8851">
          <cell r="A8851" t="str">
            <v>/*******************************************/</v>
          </cell>
        </row>
        <row r="8854">
          <cell r="A8854" t="str">
            <v>proc sql inobs=max exec noerrorstop;</v>
          </cell>
        </row>
        <row r="8855">
          <cell r="A8855" t="str">
            <v>connect to odbc (dsn=&amp;dsn uid=&amp;user pwd=&amp;iwpwd) ;</v>
          </cell>
        </row>
        <row r="8856">
          <cell r="A8856" t="str">
            <v>create table ads45ciq as</v>
          </cell>
        </row>
        <row r="8857">
          <cell r="A8857" t="str">
            <v>select * from  connection to odbc</v>
          </cell>
        </row>
        <row r="8858">
          <cell r="A8858" t="str">
            <v xml:space="preserve">   (select</v>
          </cell>
        </row>
        <row r="8859">
          <cell r="A8859" t="str">
            <v>clm.period as period,</v>
          </cell>
        </row>
        <row r="8860">
          <cell r="A8860" t="str">
            <v xml:space="preserve">clm.channel as channel, </v>
          </cell>
        </row>
        <row r="8861">
          <cell r="A8861" t="str">
            <v>clm.maint as maint,</v>
          </cell>
        </row>
        <row r="8862">
          <cell r="A8862" t="str">
            <v>clm.abgcode as abgcode,</v>
          </cell>
        </row>
        <row r="8863">
          <cell r="A8863" t="str">
            <v>clm.formind as formind,</v>
          </cell>
        </row>
        <row r="8864">
          <cell r="A8864" t="str">
            <v>sum(clm.nclaims)as nclaims,</v>
          </cell>
        </row>
        <row r="8865">
          <cell r="A8865" t="str">
            <v>sum(clm.days) as days,</v>
          </cell>
        </row>
        <row r="8866">
          <cell r="A8866" t="str">
            <v>sum(clm.awp) as awp,</v>
          </cell>
        </row>
        <row r="8867">
          <cell r="A8867" t="str">
            <v>sum(clm.ingcost) as ingcost,</v>
          </cell>
        </row>
        <row r="8868">
          <cell r="A8868" t="str">
            <v>sum(clm.profee) as profee,</v>
          </cell>
        </row>
        <row r="8869">
          <cell r="A8869" t="str">
            <v>sum(clm.copay) as copay,</v>
          </cell>
        </row>
        <row r="8870">
          <cell r="A8870" t="str">
            <v xml:space="preserve">sum(clm.deduct) as deduct, </v>
          </cell>
        </row>
        <row r="8871">
          <cell r="A8871" t="str">
            <v>sum(clm.tax) as tax,</v>
          </cell>
        </row>
        <row r="8872">
          <cell r="A8872" t="str">
            <v>sum(clm.netcost) as netcost</v>
          </cell>
        </row>
        <row r="8873">
          <cell r="A8873" t="str">
            <v/>
          </cell>
        </row>
        <row r="8874">
          <cell r="A8874" t="str">
            <v>from</v>
          </cell>
        </row>
        <row r="8875">
          <cell r="A8875" t="str">
            <v xml:space="preserve">(select </v>
          </cell>
        </row>
        <row r="8876">
          <cell r="A8876" t="str">
            <v>(substr('RMM',index('RMO',Claim.mail_retail_cde  ),1)) as channel,</v>
          </cell>
        </row>
        <row r="8877">
          <cell r="A8877" t="str">
            <v>(substr('0111',index('012 ',DrugCurr.MAINTENANCE_DRUG_CDE  ),1)) as maint,</v>
          </cell>
        </row>
        <row r="8878">
          <cell r="A8878" t="str">
            <v>(substr('ABGA',index('ABG ',Claim.&amp;brand_generic  ),1)) as abgcode,</v>
          </cell>
        </row>
        <row r="8879">
          <cell r="A8879" t="str">
            <v>(substr('NYY',index('NY ',Claim.FILL_DRUG_FORMULARY_IND),1)) as formind,</v>
          </cell>
        </row>
        <row r="8880">
          <cell r="A8880" t="str">
            <v>(Claim.claim_count_nbr) as nclaims,</v>
          </cell>
        </row>
        <row r="8881">
          <cell r="A8881" t="str">
            <v>(Claim.fill_days_supply_qty) as days,</v>
          </cell>
        </row>
        <row r="8882">
          <cell r="A8882" t="str">
            <v>(((Claim.&amp;pd_awp._unit_cost_amt (float))  * Claim.inferred_fill_qty  )) as awp,</v>
          </cell>
        </row>
        <row r="8883">
          <cell r="A8883" t="str">
            <v>(Claim.bil_final_ingredient_cost_amt &amp;xcopay) as ingcost,</v>
          </cell>
        </row>
        <row r="8884">
          <cell r="A8884" t="str">
            <v>(claim.bil_dispensing_fee_amt+claim.bil_incentive_fee_total_amt) as profee,</v>
          </cell>
        </row>
        <row r="8885">
          <cell r="A8885" t="str">
            <v>(Claim.bil_derived_copay_amt) as copay,</v>
          </cell>
        </row>
        <row r="8886">
          <cell r="A8886" t="str">
            <v>(Claim.bil_deduct_applied_amt) as deduct ,</v>
          </cell>
        </row>
        <row r="8887">
          <cell r="A8887" t="str">
            <v>(Claim.bil_sales_tax_total_amt) as tax,</v>
          </cell>
        </row>
        <row r="8888">
          <cell r="A8888" t="str">
            <v>(Claim.bil_net_check_amt) as netcost,</v>
          </cell>
        </row>
        <row r="8889">
          <cell r="A8889" t="str">
            <v/>
          </cell>
        </row>
        <row r="8890">
          <cell r="A8890" t="str">
            <v>/*case</v>
          </cell>
        </row>
        <row r="8891">
          <cell r="A8891" t="str">
            <v xml:space="preserve">when (Claim.&amp;pd_awp._unit_cost_amt (float))  * Claim.inferred_fill_qty   &gt;0 and </v>
          </cell>
        </row>
        <row r="8892">
          <cell r="A8892" t="str">
            <v>1-Claim.bil_final_ingredient_cost_amt /((Claim.&amp;pd_awp._unit_cost_amt (float))* Claim.inferred_fill_qty) &gt;&amp;max_discount</v>
          </cell>
        </row>
        <row r="8893">
          <cell r="A8893" t="str">
            <v>then  ((Claim.bil_final_ingredient_cost_amt)/.85)</v>
          </cell>
        </row>
        <row r="8894">
          <cell r="A8894" t="str">
            <v>else ((Claim.&amp;pd_awp._unit_cost_amt (float))* Claim.inferred_fill_qty)</v>
          </cell>
        </row>
        <row r="8895">
          <cell r="A8895" t="str">
            <v>end as awp,*/</v>
          </cell>
        </row>
        <row r="8896">
          <cell r="A8896" t="str">
            <v>case</v>
          </cell>
        </row>
        <row r="8897">
          <cell r="A8897" t="str">
            <v>when Claim.&amp;datetype BETWEEN &amp;start1 and &amp;end1 then 'Period1'</v>
          </cell>
        </row>
        <row r="8898">
          <cell r="A8898" t="str">
            <v>when Claim.&amp;datetype BETWEEN &amp;start2 and &amp;end2 then 'Period2'</v>
          </cell>
        </row>
        <row r="8899">
          <cell r="A8899" t="str">
            <v>end as period</v>
          </cell>
        </row>
        <row r="8900">
          <cell r="A8900" t="str">
            <v/>
          </cell>
        </row>
        <row r="8901">
          <cell r="A8901" t="str">
            <v xml:space="preserve">from &amp;table Claim, </v>
          </cell>
        </row>
        <row r="8902">
          <cell r="A8902" t="str">
            <v>IW_DEFLT_PRODDB_V.MEDICAL_PRODUCT_CURRENT DrugCurr</v>
          </cell>
        </row>
        <row r="8903">
          <cell r="A8903" t="str">
            <v>&amp;ce_from &amp;schap_from</v>
          </cell>
        </row>
        <row r="8905">
          <cell r="A8905" t="str">
            <v xml:space="preserve">WHERE claim.&amp;CONSTRAINT_LEVEL._operational_id in (select CONSTRAINT_VAR From MWAD_USERDB.&amp;CONSTRAINT_TABLE CONS Group by 1)                                       </v>
          </cell>
        </row>
        <row r="8906">
          <cell r="A8906" t="str">
            <v>&amp;constraint_join1 and (Claim.FILL_DAYS_SUPPLY_QTY BETWEEN -45 AND 45)</v>
          </cell>
        </row>
        <row r="8907">
          <cell r="A8907" t="str">
            <v xml:space="preserve">    and</v>
          </cell>
        </row>
        <row r="8908">
          <cell r="A8908" t="str">
            <v xml:space="preserve">   ((Claim.&amp;datetype BETWEEN &amp;start1 and &amp;end1) or</v>
          </cell>
        </row>
        <row r="8909">
          <cell r="A8909" t="str">
            <v xml:space="preserve">   (Claim.&amp;datetype BETWEEN &amp;start2 and &amp;end2))</v>
          </cell>
        </row>
        <row r="8910">
          <cell r="A8910" t="str">
            <v xml:space="preserve">and DrugCurr.product_service_id = Claim.bil_product_service_id </v>
          </cell>
        </row>
        <row r="8911">
          <cell r="A8911" t="str">
            <v>&amp;ce_where &amp;schap_where</v>
          </cell>
        </row>
        <row r="8912">
          <cell r="A8912" t="str">
            <v>&amp;custom_constraint &amp;addl_constraint &amp;compounds &amp;specialty &amp;mailretail &amp;bg_constraint &amp;patage_constraint &amp;am_constraint &amp;ex_constraint &amp;ce_constraint &amp;cob_constraint &amp;m_constraint &amp;SSG &amp;ZNC) clm</v>
          </cell>
        </row>
        <row r="8913">
          <cell r="A8913" t="str">
            <v/>
          </cell>
        </row>
        <row r="8914">
          <cell r="A8914" t="str">
            <v xml:space="preserve">group by   </v>
          </cell>
        </row>
        <row r="8915">
          <cell r="A8915" t="str">
            <v>period, channel, maint, abgcode, formind</v>
          </cell>
        </row>
        <row r="8916">
          <cell r="A8916" t="str">
            <v/>
          </cell>
        </row>
        <row r="8917">
          <cell r="A8917" t="str">
            <v>order by</v>
          </cell>
        </row>
        <row r="8918">
          <cell r="A8918" t="str">
            <v>period, channel desc, maint, abgcode, formind desc</v>
          </cell>
        </row>
        <row r="8920">
          <cell r="A8920" t="str">
            <v>)</v>
          </cell>
        </row>
        <row r="8921">
          <cell r="A8921" t="str">
            <v xml:space="preserve"> ;</v>
          </cell>
        </row>
        <row r="8922">
          <cell r="A8922" t="str">
            <v/>
          </cell>
        </row>
        <row r="8923">
          <cell r="A8923" t="str">
            <v>disconnect from odbc;quit ;</v>
          </cell>
        </row>
        <row r="8925">
          <cell r="A8925" t="str">
            <v>/******************************************/</v>
          </cell>
        </row>
        <row r="8926">
          <cell r="A8926" t="str">
            <v>/* Create Basic ADS10 CIQ Data */;</v>
          </cell>
        </row>
        <row r="8927">
          <cell r="A8927" t="str">
            <v>/*******************************************/</v>
          </cell>
        </row>
        <row r="8930">
          <cell r="A8930" t="str">
            <v>proc sql inobs=max exec noerrorstop;</v>
          </cell>
        </row>
        <row r="8931">
          <cell r="A8931" t="str">
            <v>connect to odbc (dsn=&amp;dsn uid=&amp;user pwd=&amp;iwpwd) ;</v>
          </cell>
        </row>
        <row r="8932">
          <cell r="A8932" t="str">
            <v>create table ADS10ciq as</v>
          </cell>
        </row>
        <row r="8933">
          <cell r="A8933" t="str">
            <v>select * from  connection to odbc</v>
          </cell>
        </row>
        <row r="8934">
          <cell r="A8934" t="str">
            <v xml:space="preserve">   (select</v>
          </cell>
        </row>
        <row r="8935">
          <cell r="A8935" t="str">
            <v>clm.period as period,</v>
          </cell>
        </row>
        <row r="8936">
          <cell r="A8936" t="str">
            <v xml:space="preserve">clm.channel as channel, </v>
          </cell>
        </row>
        <row r="8937">
          <cell r="A8937" t="str">
            <v>clm.maint as maint,</v>
          </cell>
        </row>
        <row r="8938">
          <cell r="A8938" t="str">
            <v>clm.abgcode as abgcode,</v>
          </cell>
        </row>
        <row r="8939">
          <cell r="A8939" t="str">
            <v>clm.formind as formind,</v>
          </cell>
        </row>
        <row r="8940">
          <cell r="A8940" t="str">
            <v>sum(clm.nclaims)as nclaims,</v>
          </cell>
        </row>
        <row r="8941">
          <cell r="A8941" t="str">
            <v>sum(clm.days) as days,</v>
          </cell>
        </row>
        <row r="8942">
          <cell r="A8942" t="str">
            <v>sum(clm.awp) as awp,</v>
          </cell>
        </row>
        <row r="8943">
          <cell r="A8943" t="str">
            <v>sum(clm.ingcost) as ingcost,</v>
          </cell>
        </row>
        <row r="8944">
          <cell r="A8944" t="str">
            <v>sum(clm.profee) as profee,</v>
          </cell>
        </row>
        <row r="8945">
          <cell r="A8945" t="str">
            <v>sum(clm.copay) as copay,</v>
          </cell>
        </row>
        <row r="8946">
          <cell r="A8946" t="str">
            <v xml:space="preserve">sum(clm.deduct) as deduct, </v>
          </cell>
        </row>
        <row r="8947">
          <cell r="A8947" t="str">
            <v>sum(clm.tax) as tax,</v>
          </cell>
        </row>
        <row r="8948">
          <cell r="A8948" t="str">
            <v>sum(clm.netcost) as netcost</v>
          </cell>
        </row>
        <row r="8949">
          <cell r="A8949" t="str">
            <v/>
          </cell>
        </row>
        <row r="8950">
          <cell r="A8950" t="str">
            <v>from</v>
          </cell>
        </row>
        <row r="8951">
          <cell r="A8951" t="str">
            <v xml:space="preserve">(select </v>
          </cell>
        </row>
        <row r="8952">
          <cell r="A8952" t="str">
            <v>(substr('RMM',index('RMO',Claim.mail_retail_cde  ),1)) as channel,</v>
          </cell>
        </row>
        <row r="8953">
          <cell r="A8953" t="str">
            <v>(substr('0111',index('012 ',DrugCurr.MAINTENANCE_DRUG_CDE  ),1)) as maint,</v>
          </cell>
        </row>
        <row r="8954">
          <cell r="A8954" t="str">
            <v>(substr('ABGA',index('ABG ',Claim.&amp;brand_generic  ),1)) as abgcode,</v>
          </cell>
        </row>
        <row r="8955">
          <cell r="A8955" t="str">
            <v>(substr('NYY',index('NY ',Claim.FILL_DRUG_FORMULARY_IND),1)) as formind,</v>
          </cell>
        </row>
        <row r="8956">
          <cell r="A8956" t="str">
            <v>(Claim.claim_count_nbr) as nclaims,</v>
          </cell>
        </row>
        <row r="8957">
          <cell r="A8957" t="str">
            <v>(Claim.fill_days_supply_qty) as days,</v>
          </cell>
        </row>
        <row r="8958">
          <cell r="A8958" t="str">
            <v>(((Claim.&amp;pd_awp._unit_cost_amt (float))  * Claim.inferred_fill_qty  )) as awp,</v>
          </cell>
        </row>
        <row r="8959">
          <cell r="A8959" t="str">
            <v>(Claim.bil_final_ingredient_cost_amt &amp;xcopay) as ingcost,</v>
          </cell>
        </row>
        <row r="8960">
          <cell r="A8960" t="str">
            <v>(claim.bil_dispensing_fee_amt+claim.bil_incentive_fee_total_amt) as profee,</v>
          </cell>
        </row>
        <row r="8961">
          <cell r="A8961" t="str">
            <v>(Claim.bil_derived_copay_amt) as copay,</v>
          </cell>
        </row>
        <row r="8962">
          <cell r="A8962" t="str">
            <v>(Claim.bil_deduct_applied_amt) as deduct ,</v>
          </cell>
        </row>
        <row r="8963">
          <cell r="A8963" t="str">
            <v>(Claim.bil_sales_tax_total_amt) as tax,</v>
          </cell>
        </row>
        <row r="8964">
          <cell r="A8964" t="str">
            <v>(Claim.bil_net_check_amt) as netcost,</v>
          </cell>
        </row>
        <row r="8965">
          <cell r="A8965" t="str">
            <v/>
          </cell>
        </row>
        <row r="8966">
          <cell r="A8966" t="str">
            <v>/*case</v>
          </cell>
        </row>
        <row r="8967">
          <cell r="A8967" t="str">
            <v xml:space="preserve">when (Claim.&amp;pd_awp._unit_cost_amt (float))  * Claim.inferred_fill_qty   &gt;0 and </v>
          </cell>
        </row>
        <row r="8968">
          <cell r="A8968" t="str">
            <v>1-Claim.bil_final_ingredient_cost_amt /((Claim.&amp;pd_awp._unit_cost_amt (float))* Claim.inferred_fill_qty) &gt;&amp;max_discount</v>
          </cell>
        </row>
        <row r="8969">
          <cell r="A8969" t="str">
            <v>then  ((Claim.bil_final_ingredient_cost_amt)/.85)</v>
          </cell>
        </row>
        <row r="8970">
          <cell r="A8970" t="str">
            <v>else ((Claim.&amp;pd_awp._unit_cost_amt (float))* Claim.inferred_fill_qty)</v>
          </cell>
        </row>
        <row r="8971">
          <cell r="A8971" t="str">
            <v>end as awp,*/</v>
          </cell>
        </row>
        <row r="8972">
          <cell r="A8972" t="str">
            <v>case</v>
          </cell>
        </row>
        <row r="8973">
          <cell r="A8973" t="str">
            <v>when Claim.&amp;datetype BETWEEN &amp;start1 and &amp;end1 then 'Period1'</v>
          </cell>
        </row>
        <row r="8974">
          <cell r="A8974" t="str">
            <v>when Claim.&amp;datetype BETWEEN &amp;start2 and &amp;end2 then 'Period2'</v>
          </cell>
        </row>
        <row r="8975">
          <cell r="A8975" t="str">
            <v>end as period</v>
          </cell>
        </row>
        <row r="8976">
          <cell r="A8976" t="str">
            <v/>
          </cell>
        </row>
        <row r="8977">
          <cell r="A8977" t="str">
            <v xml:space="preserve">from &amp;table Claim, </v>
          </cell>
        </row>
        <row r="8978">
          <cell r="A8978" t="str">
            <v>IW_DEFLT_PRODDB_V.MEDICAL_PRODUCT_CURRENT DrugCurr</v>
          </cell>
        </row>
        <row r="8979">
          <cell r="A8979" t="str">
            <v>&amp;ce_from &amp;schap_from</v>
          </cell>
        </row>
        <row r="8981">
          <cell r="A8981" t="str">
            <v xml:space="preserve">WHERE claim.&amp;CONSTRAINT_LEVEL._operational_id in (select CONSTRAINT_VAR From MWAD_USERDB.&amp;CONSTRAINT_TABLE CONS Group by 1)                                       </v>
          </cell>
        </row>
        <row r="8982">
          <cell r="A8982" t="str">
            <v xml:space="preserve">&amp;constraint_join1 and (Claim.FILL_DAYS_SUPPLY_QTY BETWEEN -10 AND 10) </v>
          </cell>
        </row>
        <row r="8983">
          <cell r="A8983" t="str">
            <v>and</v>
          </cell>
        </row>
        <row r="8984">
          <cell r="A8984" t="str">
            <v>((Claim.&amp;datetype BETWEEN &amp;start1 and &amp;end1) or</v>
          </cell>
        </row>
        <row r="8985">
          <cell r="A8985" t="str">
            <v>(Claim.&amp;datetype BETWEEN &amp;start2 and &amp;end2))</v>
          </cell>
        </row>
        <row r="8986">
          <cell r="A8986" t="str">
            <v xml:space="preserve">and DrugCurr.product_service_id = Claim.bil_product_service_id </v>
          </cell>
        </row>
        <row r="8987">
          <cell r="A8987" t="str">
            <v>&amp;ce_where &amp;schap_where</v>
          </cell>
        </row>
        <row r="8988">
          <cell r="A8988" t="str">
            <v>&amp;custom_constraint &amp;addl_constraint &amp;compounds &amp;specialty &amp;mailretail &amp;bg_constraint &amp;patage_constraint &amp;am_constraint &amp;ex_constraint &amp;ce_constraint &amp;cob_constraint &amp;m_constraint &amp;SSG &amp;ZNC) clm</v>
          </cell>
        </row>
        <row r="8989">
          <cell r="A8989" t="str">
            <v/>
          </cell>
        </row>
        <row r="8990">
          <cell r="A8990" t="str">
            <v xml:space="preserve">group by   </v>
          </cell>
        </row>
        <row r="8991">
          <cell r="A8991" t="str">
            <v>period, channel, maint, abgcode, formind</v>
          </cell>
        </row>
        <row r="8992">
          <cell r="A8992" t="str">
            <v/>
          </cell>
        </row>
        <row r="8993">
          <cell r="A8993" t="str">
            <v>order by</v>
          </cell>
        </row>
        <row r="8994">
          <cell r="A8994" t="str">
            <v>period, channel desc, maint, abgcode, formind desc</v>
          </cell>
        </row>
        <row r="8996">
          <cell r="A8996" t="str">
            <v>)</v>
          </cell>
        </row>
        <row r="8997">
          <cell r="A8997" t="str">
            <v xml:space="preserve"> ;</v>
          </cell>
        </row>
        <row r="8998">
          <cell r="A8998" t="str">
            <v/>
          </cell>
        </row>
        <row r="8999">
          <cell r="A8999" t="str">
            <v>disconnect from odbc;quit ;</v>
          </cell>
        </row>
        <row r="9001">
          <cell r="A9001" t="str">
            <v>/******************************************/</v>
          </cell>
        </row>
        <row r="9002">
          <cell r="A9002" t="str">
            <v>/* Create Basic ALT CIQ Data           */</v>
          </cell>
        </row>
        <row r="9003">
          <cell r="A9003" t="str">
            <v>/******************************************/</v>
          </cell>
        </row>
        <row r="9006">
          <cell r="A9006" t="str">
            <v>proc sql inobs=max exec noerrorstop;</v>
          </cell>
        </row>
        <row r="9007">
          <cell r="A9007" t="str">
            <v>connect to odbc (dsn=&amp;dsn uid=&amp;user pwd=&amp;iwpwd) ;</v>
          </cell>
        </row>
        <row r="9008">
          <cell r="A9008" t="str">
            <v>create table ALTciq as</v>
          </cell>
        </row>
        <row r="9009">
          <cell r="A9009" t="str">
            <v>select * from  connection to odbc</v>
          </cell>
        </row>
        <row r="9010">
          <cell r="A9010" t="str">
            <v xml:space="preserve">   (select</v>
          </cell>
        </row>
        <row r="9011">
          <cell r="A9011" t="str">
            <v>clm.period as period,</v>
          </cell>
        </row>
        <row r="9012">
          <cell r="A9012" t="str">
            <v xml:space="preserve">clm.channel as channel, </v>
          </cell>
        </row>
        <row r="9013">
          <cell r="A9013" t="str">
            <v>clm.maint as maint,</v>
          </cell>
        </row>
        <row r="9014">
          <cell r="A9014" t="str">
            <v>clm.abgcode as abgcode,</v>
          </cell>
        </row>
        <row r="9015">
          <cell r="A9015" t="str">
            <v>clm.formind as formind,</v>
          </cell>
        </row>
        <row r="9016">
          <cell r="A9016" t="str">
            <v>sum(clm.nclaims)as nclaims,</v>
          </cell>
        </row>
        <row r="9017">
          <cell r="A9017" t="str">
            <v>sum(clm.days) as days,</v>
          </cell>
        </row>
        <row r="9018">
          <cell r="A9018" t="str">
            <v>sum(clm.awp) as awp,</v>
          </cell>
        </row>
        <row r="9019">
          <cell r="A9019" t="str">
            <v>sum(clm.ingcost) as ingcost,</v>
          </cell>
        </row>
        <row r="9020">
          <cell r="A9020" t="str">
            <v>sum(clm.profee) as profee,</v>
          </cell>
        </row>
        <row r="9021">
          <cell r="A9021" t="str">
            <v>sum(clm.copay) as copay,</v>
          </cell>
        </row>
        <row r="9022">
          <cell r="A9022" t="str">
            <v xml:space="preserve">sum(clm.deduct) as deduct, </v>
          </cell>
        </row>
        <row r="9023">
          <cell r="A9023" t="str">
            <v>sum(clm.tax) as tax,</v>
          </cell>
        </row>
        <row r="9024">
          <cell r="A9024" t="str">
            <v>sum(clm.netcost) as netcost</v>
          </cell>
        </row>
        <row r="9025">
          <cell r="A9025" t="str">
            <v/>
          </cell>
        </row>
        <row r="9026">
          <cell r="A9026" t="str">
            <v>from</v>
          </cell>
        </row>
        <row r="9027">
          <cell r="A9027" t="str">
            <v xml:space="preserve">(select </v>
          </cell>
        </row>
        <row r="9028">
          <cell r="A9028" t="str">
            <v>(substr('RMM',index('RMO',Claim.mail_retail_cde  ),1)) as channel,</v>
          </cell>
        </row>
        <row r="9029">
          <cell r="A9029" t="str">
            <v>(substr('0111',index('012 ',DrugCurr.MAINTENANCE_DRUG_CDE  ),1)) as maint,</v>
          </cell>
        </row>
        <row r="9030">
          <cell r="A9030" t="str">
            <v>(substr('ABGA',index('ABG ',Claim.&amp;brand_generic2  ),1)) as abgcode,</v>
          </cell>
        </row>
        <row r="9031">
          <cell r="A9031" t="str">
            <v>(substr('NYY',index('NY ',Claim.FILL_DRUG_FORMULARY_IND),1)) as formind,</v>
          </cell>
        </row>
        <row r="9032">
          <cell r="A9032" t="str">
            <v>(Claim.claim_count_nbr) as nclaims,</v>
          </cell>
        </row>
        <row r="9033">
          <cell r="A9033" t="str">
            <v>(Claim.fill_days_supply_qty) as days,</v>
          </cell>
        </row>
        <row r="9034">
          <cell r="A9034" t="str">
            <v>(((Claim.&amp;pd_awp._unit_cost_amt (float))  * Claim.inferred_fill_qty  )) as awp,</v>
          </cell>
        </row>
        <row r="9035">
          <cell r="A9035" t="str">
            <v>(Claim.bil_final_ingredient_cost_amt &amp;xcopay) as ingcost,</v>
          </cell>
        </row>
        <row r="9036">
          <cell r="A9036" t="str">
            <v>(claim.bil_dispensing_fee_amt+claim.bil_incentive_fee_total_amt) as profee,</v>
          </cell>
        </row>
        <row r="9037">
          <cell r="A9037" t="str">
            <v>(Claim.bil_derived_copay_amt) as copay,</v>
          </cell>
        </row>
        <row r="9038">
          <cell r="A9038" t="str">
            <v>(Claim.bil_deduct_applied_amt) as deduct ,</v>
          </cell>
        </row>
        <row r="9039">
          <cell r="A9039" t="str">
            <v>(Claim.bil_sales_tax_total_amt) as tax,</v>
          </cell>
        </row>
        <row r="9040">
          <cell r="A9040" t="str">
            <v>(Claim.bil_net_check_amt) as netcost,</v>
          </cell>
        </row>
        <row r="9041">
          <cell r="A9041" t="str">
            <v/>
          </cell>
        </row>
        <row r="9042">
          <cell r="A9042" t="str">
            <v>/*case</v>
          </cell>
        </row>
        <row r="9043">
          <cell r="A9043" t="str">
            <v xml:space="preserve">when (Claim.&amp;pd_awp._unit_cost_amt (float))  * Claim.inferred_fill_qty   &gt;0 and </v>
          </cell>
        </row>
        <row r="9044">
          <cell r="A9044" t="str">
            <v>1-Claim.bil_final_ingredient_cost_amt /((Claim.&amp;pd_awp._unit_cost_amt (float))* Claim.inferred_fill_qty) &gt;&amp;max_discount</v>
          </cell>
        </row>
        <row r="9045">
          <cell r="A9045" t="str">
            <v>then  ((Claim.bil_final_ingredient_cost_amt)/.85)</v>
          </cell>
        </row>
        <row r="9046">
          <cell r="A9046" t="str">
            <v>else ((Claim.&amp;pd_awp._unit_cost_amt (float))* Claim.inferred_fill_qty)</v>
          </cell>
        </row>
        <row r="9047">
          <cell r="A9047" t="str">
            <v>end as awp,*/</v>
          </cell>
        </row>
        <row r="9048">
          <cell r="A9048" t="str">
            <v>case</v>
          </cell>
        </row>
        <row r="9049">
          <cell r="A9049" t="str">
            <v>when Claim.&amp;datetype BETWEEN &amp;start1 and &amp;end1 then 'Period1'</v>
          </cell>
        </row>
        <row r="9050">
          <cell r="A9050" t="str">
            <v>when Claim.&amp;datetype BETWEEN &amp;start2 and &amp;end2 then 'Period2'</v>
          </cell>
        </row>
        <row r="9051">
          <cell r="A9051" t="str">
            <v>end as period</v>
          </cell>
        </row>
        <row r="9052">
          <cell r="A9052" t="str">
            <v/>
          </cell>
        </row>
        <row r="9053">
          <cell r="A9053" t="str">
            <v xml:space="preserve">from &amp;table Claim, </v>
          </cell>
        </row>
        <row r="9054">
          <cell r="A9054" t="str">
            <v>IW_DEFLT_PRODDB_V.MEDICAL_PRODUCT_CURRENT DrugCurr</v>
          </cell>
        </row>
        <row r="9055">
          <cell r="A9055" t="str">
            <v>&amp;ce_from &amp;schap_from</v>
          </cell>
        </row>
        <row r="9057">
          <cell r="A9057" t="str">
            <v xml:space="preserve">WHERE claim.&amp;CONSTRAINT_LEVEL._operational_id in (select CONSTRAINT_VAR From MWAD_USERDB.&amp;CONSTRAINT_TABLE CONS Group by 1)                                       </v>
          </cell>
        </row>
        <row r="9058">
          <cell r="A9058" t="str">
            <v>&amp;constraint_join1</v>
          </cell>
        </row>
        <row r="9059">
          <cell r="A9059" t="str">
            <v>and</v>
          </cell>
        </row>
        <row r="9060">
          <cell r="A9060" t="str">
            <v>((Claim.&amp;datetype BETWEEN &amp;start1 and &amp;end1) or</v>
          </cell>
        </row>
        <row r="9061">
          <cell r="A9061" t="str">
            <v>(Claim.&amp;datetype BETWEEN &amp;start2 and &amp;end2))</v>
          </cell>
        </row>
        <row r="9062">
          <cell r="A9062" t="str">
            <v xml:space="preserve">and DrugCurr.product_service_id = Claim.bil_product_service_id </v>
          </cell>
        </row>
        <row r="9063">
          <cell r="A9063" t="str">
            <v>&amp;ce_where &amp;schap_where</v>
          </cell>
        </row>
        <row r="9064">
          <cell r="A9064" t="str">
            <v>&amp;custom_constraint &amp;addl_constraint &amp;compounds &amp;specialty &amp;mailretail &amp;bg_constraint &amp;patage_constraint &amp;am_constraint &amp;ex_constraint &amp;ce_constraint &amp;cob_constraint &amp;m_constraint &amp;SSG &amp;ZNC) clm</v>
          </cell>
        </row>
        <row r="9066">
          <cell r="A9066" t="str">
            <v xml:space="preserve">group by   </v>
          </cell>
        </row>
        <row r="9067">
          <cell r="A9067" t="str">
            <v xml:space="preserve">   period, channel, maint, abgcode, formind</v>
          </cell>
        </row>
        <row r="9068">
          <cell r="A9068" t="str">
            <v/>
          </cell>
        </row>
        <row r="9069">
          <cell r="A9069" t="str">
            <v>order by</v>
          </cell>
        </row>
        <row r="9070">
          <cell r="A9070" t="str">
            <v>period, channel desc, maint, abgcode, formind desc</v>
          </cell>
        </row>
        <row r="9072">
          <cell r="A9072" t="str">
            <v>)</v>
          </cell>
        </row>
        <row r="9073">
          <cell r="A9073" t="str">
            <v xml:space="preserve"> ;</v>
          </cell>
        </row>
        <row r="9074">
          <cell r="A9074" t="str">
            <v/>
          </cell>
        </row>
        <row r="9075">
          <cell r="A9075" t="str">
            <v>disconnect from odbc;quit ;</v>
          </cell>
        </row>
        <row r="9079">
          <cell r="A9079" t="str">
            <v>/* Create Basic Patient Count Data */</v>
          </cell>
        </row>
        <row r="9080">
          <cell r="A9080" t="str">
            <v>proc sql inobs=max exec noerrorstop;</v>
          </cell>
        </row>
        <row r="9081">
          <cell r="A9081" t="str">
            <v>connect to odbc (dsn=&amp;dsn uid=&amp;user pwd=&amp;iwpwd) ;</v>
          </cell>
        </row>
        <row r="9082">
          <cell r="A9082" t="str">
            <v>create table pats_chan_gen as</v>
          </cell>
        </row>
        <row r="9083">
          <cell r="A9083" t="str">
            <v>select * from  connection to odbc</v>
          </cell>
        </row>
        <row r="9084">
          <cell r="A9084" t="str">
            <v xml:space="preserve">  (select</v>
          </cell>
        </row>
        <row r="9085">
          <cell r="A9085" t="str">
            <v>(substr('RMM',index('RMO',Claim.mail_retail_cde  ),1)) as channel,</v>
          </cell>
        </row>
        <row r="9086">
          <cell r="A9086" t="str">
            <v>(substr('MFF',index('MF ',Claim.CLAIM_PATIENT_GENDER_CDE  ),1)) as gender,</v>
          </cell>
        </row>
        <row r="9087">
          <cell r="A9087" t="str">
            <v xml:space="preserve"> /*Claim.CLAIM_PATIENT_GENDER_CDE as gender,*/</v>
          </cell>
        </row>
        <row r="9088">
          <cell r="A9088" t="str">
            <v xml:space="preserve">   COUNT (distinct Claim.patient_id) as npats,</v>
          </cell>
        </row>
        <row r="9089">
          <cell r="A9089" t="str">
            <v>COUNT (distinct Claim.client_elig_membership_id) as users,</v>
          </cell>
        </row>
        <row r="9090">
          <cell r="A9090" t="str">
            <v xml:space="preserve">    case</v>
          </cell>
        </row>
        <row r="9091">
          <cell r="A9091" t="str">
            <v xml:space="preserve">     when Claim.&amp;datetype BETWEEN &amp;start1 and &amp;end1 then 'Period1'</v>
          </cell>
        </row>
        <row r="9092">
          <cell r="A9092" t="str">
            <v xml:space="preserve">     when Claim.&amp;datetype BETWEEN &amp;start2 and &amp;end2 then 'Period2'</v>
          </cell>
        </row>
        <row r="9093">
          <cell r="A9093" t="str">
            <v xml:space="preserve">    end as period   </v>
          </cell>
        </row>
        <row r="9095">
          <cell r="A9095" t="str">
            <v xml:space="preserve">from &amp;table Claim, </v>
          </cell>
        </row>
        <row r="9096">
          <cell r="A9096" t="str">
            <v>IW_DEFLT_PRODDB_V.MEDICAL_PRODUCT_CURRENT DrugCurr</v>
          </cell>
        </row>
        <row r="9097">
          <cell r="A9097" t="str">
            <v>&amp;ce_from &amp;schap_from</v>
          </cell>
        </row>
        <row r="9100">
          <cell r="A9100" t="str">
            <v xml:space="preserve">WHERE claim.&amp;CONSTRAINT_LEVEL._operational_id in (select CONSTRAINT_VAR From MWAD_USERDB.&amp;CONSTRAINT_TABLE CONS Group by 1)                                       </v>
          </cell>
        </row>
        <row r="9101">
          <cell r="A9101" t="str">
            <v>&amp;constraint_join1</v>
          </cell>
        </row>
        <row r="9102">
          <cell r="A9102" t="str">
            <v xml:space="preserve"> AND  ((Claim.&amp;datetype BETWEEN &amp;start1 and &amp;end1) or</v>
          </cell>
        </row>
        <row r="9103">
          <cell r="A9103" t="str">
            <v xml:space="preserve">   (Claim.&amp;datetype BETWEEN &amp;start2 and &amp;end2))</v>
          </cell>
        </row>
        <row r="9105">
          <cell r="A9105" t="str">
            <v>and DrugCurr.PRODUCT_SERVICE_ID = Claim.BIL_PRODUCT_SERVICE_ID</v>
          </cell>
        </row>
        <row r="9106">
          <cell r="A9106" t="str">
            <v>&amp;ce_where &amp;schap_where</v>
          </cell>
        </row>
        <row r="9107">
          <cell r="A9107" t="str">
            <v>&amp;custom_constraint &amp;addl_constraint &amp;compounds &amp;specialty &amp;mailretail &amp;bg_constraint &amp;patage_constraint &amp;am_constraint &amp;ex_constraint &amp;ce_constraint &amp;cob_constraint &amp;m_constraint &amp;SSG &amp;ZNC</v>
          </cell>
        </row>
        <row r="9110">
          <cell r="A9110" t="str">
            <v>group by</v>
          </cell>
        </row>
        <row r="9111">
          <cell r="A9111" t="str">
            <v xml:space="preserve">     period, channel, gender</v>
          </cell>
        </row>
        <row r="9113">
          <cell r="A9113" t="str">
            <v>Order by</v>
          </cell>
        </row>
        <row r="9114">
          <cell r="A9114" t="str">
            <v xml:space="preserve">   Period, channel, gender   </v>
          </cell>
        </row>
        <row r="9115">
          <cell r="A9115" t="str">
            <v>)</v>
          </cell>
        </row>
        <row r="9116">
          <cell r="A9116" t="str">
            <v>;</v>
          </cell>
        </row>
        <row r="9119">
          <cell r="A9119" t="str">
            <v>create table pats_channel as</v>
          </cell>
        </row>
        <row r="9120">
          <cell r="A9120" t="str">
            <v>select * from  connection to odbc</v>
          </cell>
        </row>
        <row r="9121">
          <cell r="A9121" t="str">
            <v xml:space="preserve">  (select</v>
          </cell>
        </row>
        <row r="9122">
          <cell r="A9122" t="str">
            <v xml:space="preserve"> (substr('RMM',index('RMO',Claim.mail_retail_cde  ),1)) as channel,</v>
          </cell>
        </row>
        <row r="9123">
          <cell r="A9123" t="str">
            <v xml:space="preserve">   COUNT (distinct Claim.patient_id) as npats,</v>
          </cell>
        </row>
        <row r="9124">
          <cell r="A9124" t="str">
            <v>COUNT (distinct Claim.client_elig_membership_id) as users,</v>
          </cell>
        </row>
        <row r="9125">
          <cell r="A9125" t="str">
            <v xml:space="preserve">    case</v>
          </cell>
        </row>
        <row r="9126">
          <cell r="A9126" t="str">
            <v xml:space="preserve">     when Claim.&amp;datetype BETWEEN &amp;start1 and &amp;end1 then 'Period1'</v>
          </cell>
        </row>
        <row r="9127">
          <cell r="A9127" t="str">
            <v xml:space="preserve">     when Claim.&amp;datetype BETWEEN &amp;start2 and &amp;end2 then 'Period2'</v>
          </cell>
        </row>
        <row r="9128">
          <cell r="A9128" t="str">
            <v xml:space="preserve">    end as period   </v>
          </cell>
        </row>
        <row r="9130">
          <cell r="A9130" t="str">
            <v xml:space="preserve">from &amp;table Claim, </v>
          </cell>
        </row>
        <row r="9131">
          <cell r="A9131" t="str">
            <v>IW_DEFLT_PRODDB_V.MEDICAL_PRODUCT_CURRENT DrugCurr</v>
          </cell>
        </row>
        <row r="9132">
          <cell r="A9132" t="str">
            <v>&amp;ce_from &amp;schap_from</v>
          </cell>
        </row>
        <row r="9134">
          <cell r="A9134" t="str">
            <v xml:space="preserve">WHERE claim.&amp;CONSTRAINT_LEVEL._operational_id in (select CONSTRAINT_VAR From MWAD_USERDB.&amp;CONSTRAINT_TABLE CONS Group by 1)                                       </v>
          </cell>
        </row>
        <row r="9135">
          <cell r="A9135" t="str">
            <v>&amp;constraint_join1</v>
          </cell>
        </row>
        <row r="9136">
          <cell r="A9136" t="str">
            <v xml:space="preserve"> AND  ((Claim.&amp;datetype BETWEEN &amp;start1 and &amp;end1) or</v>
          </cell>
        </row>
        <row r="9137">
          <cell r="A9137" t="str">
            <v xml:space="preserve">   (Claim.&amp;datetype BETWEEN &amp;start2 and &amp;end2))</v>
          </cell>
        </row>
        <row r="9139">
          <cell r="A9139" t="str">
            <v>and DrugCurr.PRODUCT_SERVICE_ID = Claim.BIL_PRODUCT_SERVICE_ID</v>
          </cell>
        </row>
        <row r="9140">
          <cell r="A9140" t="str">
            <v>&amp;ce_where &amp;schap_where</v>
          </cell>
        </row>
        <row r="9141">
          <cell r="A9141" t="str">
            <v>&amp;custom_constraint &amp;addl_constraint &amp;compounds &amp;specialty &amp;mailretail &amp;bg_constraint &amp;patage_constraint &amp;am_constraint &amp;ex_constraint &amp;ce_constraint &amp;cob_constraint &amp;m_constraint &amp;SSG &amp;ZNC</v>
          </cell>
        </row>
        <row r="9144">
          <cell r="A9144" t="str">
            <v>group by</v>
          </cell>
        </row>
        <row r="9145">
          <cell r="A9145" t="str">
            <v xml:space="preserve">     period, channel</v>
          </cell>
        </row>
        <row r="9147">
          <cell r="A9147" t="str">
            <v>Order by</v>
          </cell>
        </row>
        <row r="9148">
          <cell r="A9148" t="str">
            <v xml:space="preserve">   Period, channel   </v>
          </cell>
        </row>
        <row r="9149">
          <cell r="A9149" t="str">
            <v>)</v>
          </cell>
        </row>
        <row r="9150">
          <cell r="A9150" t="str">
            <v>;</v>
          </cell>
        </row>
        <row r="9153">
          <cell r="A9153" t="str">
            <v>create table sppats_channel as</v>
          </cell>
        </row>
        <row r="9154">
          <cell r="A9154" t="str">
            <v>select * from  connection to odbc</v>
          </cell>
        </row>
        <row r="9155">
          <cell r="A9155" t="str">
            <v xml:space="preserve">  (select</v>
          </cell>
        </row>
        <row r="9156">
          <cell r="A9156" t="str">
            <v xml:space="preserve"> (substr('RMM',index('RMO',Claim.mail_retail_cde  ),1)) as channel,</v>
          </cell>
        </row>
        <row r="9157">
          <cell r="A9157" t="str">
            <v xml:space="preserve">   COUNT (distinct Claim.patient_id) as npats,</v>
          </cell>
        </row>
        <row r="9158">
          <cell r="A9158" t="str">
            <v>COUNT (distinct Claim.client_elig_membership_id) as users,</v>
          </cell>
        </row>
        <row r="9159">
          <cell r="A9159" t="str">
            <v xml:space="preserve">    case</v>
          </cell>
        </row>
        <row r="9160">
          <cell r="A9160" t="str">
            <v xml:space="preserve">     when Claim.&amp;datetype BETWEEN &amp;start1 and &amp;end1 then 'Period1'</v>
          </cell>
        </row>
        <row r="9161">
          <cell r="A9161" t="str">
            <v xml:space="preserve">     when Claim.&amp;datetype BETWEEN &amp;start2 and &amp;end2 then 'Period2'</v>
          </cell>
        </row>
        <row r="9162">
          <cell r="A9162" t="str">
            <v xml:space="preserve">    end as period   </v>
          </cell>
        </row>
        <row r="9164">
          <cell r="A9164" t="str">
            <v xml:space="preserve">from &amp;table Claim, </v>
          </cell>
        </row>
        <row r="9165">
          <cell r="A9165" t="str">
            <v>IW_DEFLT_PRODDB_V.MEDICAL_PRODUCT_CURRENT DrugCurr</v>
          </cell>
        </row>
        <row r="9166">
          <cell r="A9166" t="str">
            <v>&amp;ce_from &amp;schap_from</v>
          </cell>
        </row>
        <row r="9168">
          <cell r="A9168" t="str">
            <v xml:space="preserve">WHERE claim.&amp;CONSTRAINT_LEVEL._operational_id in (select CONSTRAINT_VAR From MWAD_USERDB.&amp;CONSTRAINT_TABLE CONS Group by 1)                                       </v>
          </cell>
        </row>
        <row r="9169">
          <cell r="A9169" t="str">
            <v>&amp;constraint_join1</v>
          </cell>
        </row>
        <row r="9170">
          <cell r="A9170" t="str">
            <v xml:space="preserve"> AND  ((Claim.&amp;datetype BETWEEN &amp;start1 and &amp;end1) or</v>
          </cell>
        </row>
        <row r="9171">
          <cell r="A9171" t="str">
            <v xml:space="preserve">   (Claim.&amp;datetype BETWEEN &amp;start2 and &amp;end2)) and (DrugCurr.SPECIALTY_PHCY_IND = '1' )</v>
          </cell>
        </row>
        <row r="9173">
          <cell r="A9173" t="str">
            <v>and DrugCurr.PRODUCT_SERVICE_ID = Claim.BIL_PRODUCT_SERVICE_ID</v>
          </cell>
        </row>
        <row r="9174">
          <cell r="A9174" t="str">
            <v>&amp;ce_where &amp;schap_where</v>
          </cell>
        </row>
        <row r="9175">
          <cell r="A9175" t="str">
            <v>&amp;custom_constraint &amp;addl_constraint &amp;compounds &amp;specialty &amp;mailretail &amp;bg_constraint &amp;patage_constraint &amp;am_constraint &amp;ex_constraint &amp;ce_constraint &amp;cob_constraint &amp;m_constraint &amp;SSG &amp;ZNC</v>
          </cell>
        </row>
        <row r="9178">
          <cell r="A9178" t="str">
            <v>group by</v>
          </cell>
        </row>
        <row r="9179">
          <cell r="A9179" t="str">
            <v xml:space="preserve">     period, channel</v>
          </cell>
        </row>
        <row r="9181">
          <cell r="A9181" t="str">
            <v>Order by</v>
          </cell>
        </row>
        <row r="9182">
          <cell r="A9182" t="str">
            <v xml:space="preserve">   Period, channel   </v>
          </cell>
        </row>
        <row r="9183">
          <cell r="A9183" t="str">
            <v>)</v>
          </cell>
        </row>
        <row r="9184">
          <cell r="A9184" t="str">
            <v>;</v>
          </cell>
        </row>
        <row r="9187">
          <cell r="A9187" t="str">
            <v>create table nonsppats_channel as</v>
          </cell>
        </row>
        <row r="9188">
          <cell r="A9188" t="str">
            <v>select * from  connection to odbc</v>
          </cell>
        </row>
        <row r="9189">
          <cell r="A9189" t="str">
            <v xml:space="preserve">  (select</v>
          </cell>
        </row>
        <row r="9190">
          <cell r="A9190" t="str">
            <v xml:space="preserve"> (substr('RMM',index('RMO',Claim.mail_retail_cde  ),1)) as channel,</v>
          </cell>
        </row>
        <row r="9191">
          <cell r="A9191" t="str">
            <v xml:space="preserve">   COUNT (distinct Claim.patient_id) as npats,</v>
          </cell>
        </row>
        <row r="9192">
          <cell r="A9192" t="str">
            <v>COUNT (distinct Claim.client_elig_membership_id) as users,</v>
          </cell>
        </row>
        <row r="9193">
          <cell r="A9193" t="str">
            <v xml:space="preserve">    case</v>
          </cell>
        </row>
        <row r="9194">
          <cell r="A9194" t="str">
            <v xml:space="preserve">     when Claim.&amp;datetype BETWEEN &amp;start1 and &amp;end1 then 'Period1'</v>
          </cell>
        </row>
        <row r="9195">
          <cell r="A9195" t="str">
            <v xml:space="preserve">     when Claim.&amp;datetype BETWEEN &amp;start2 and &amp;end2 then 'Period2'</v>
          </cell>
        </row>
        <row r="9196">
          <cell r="A9196" t="str">
            <v xml:space="preserve">    end as period   </v>
          </cell>
        </row>
        <row r="9198">
          <cell r="A9198" t="str">
            <v xml:space="preserve">from &amp;table Claim, </v>
          </cell>
        </row>
        <row r="9199">
          <cell r="A9199" t="str">
            <v>IW_DEFLT_PRODDB_V.MEDICAL_PRODUCT_CURRENT DrugCurr</v>
          </cell>
        </row>
        <row r="9200">
          <cell r="A9200" t="str">
            <v>&amp;ce_from &amp;schap_from</v>
          </cell>
        </row>
        <row r="9202">
          <cell r="A9202" t="str">
            <v xml:space="preserve">WHERE claim.&amp;CONSTRAINT_LEVEL._operational_id in (select CONSTRAINT_VAR From MWAD_USERDB.&amp;CONSTRAINT_TABLE CONS Group by 1)                                       </v>
          </cell>
        </row>
        <row r="9203">
          <cell r="A9203" t="str">
            <v>&amp;constraint_join1</v>
          </cell>
        </row>
        <row r="9204">
          <cell r="A9204" t="str">
            <v xml:space="preserve"> AND  ((Claim.&amp;datetype BETWEEN &amp;start1 and &amp;end1) or</v>
          </cell>
        </row>
        <row r="9205">
          <cell r="A9205" t="str">
            <v xml:space="preserve">   (Claim.&amp;datetype BETWEEN &amp;start2 and &amp;end2)) and (DrugCurr.SPECIALTY_PHCY_IND = '0' )</v>
          </cell>
        </row>
        <row r="9207">
          <cell r="A9207" t="str">
            <v>and DrugCurr.PRODUCT_SERVICE_ID = Claim.BIL_PRODUCT_SERVICE_ID</v>
          </cell>
        </row>
        <row r="9208">
          <cell r="A9208" t="str">
            <v>&amp;ce_where &amp;schap_where</v>
          </cell>
        </row>
        <row r="9209">
          <cell r="A9209" t="str">
            <v>&amp;custom_constraint &amp;addl_constraint &amp;compounds &amp;specialty &amp;mailretail &amp;bg_constraint &amp;patage_constraint &amp;am_constraint &amp;ex_constraint &amp;ce_constraint &amp;cob_constraint &amp;m_constraint &amp;SSG &amp;ZNC</v>
          </cell>
        </row>
        <row r="9212">
          <cell r="A9212" t="str">
            <v>group by</v>
          </cell>
        </row>
        <row r="9213">
          <cell r="A9213" t="str">
            <v xml:space="preserve">     period, channel</v>
          </cell>
        </row>
        <row r="9215">
          <cell r="A9215" t="str">
            <v>Order by</v>
          </cell>
        </row>
        <row r="9216">
          <cell r="A9216" t="str">
            <v xml:space="preserve">   Period, channel   </v>
          </cell>
        </row>
        <row r="9217">
          <cell r="A9217" t="str">
            <v>)</v>
          </cell>
        </row>
        <row r="9218">
          <cell r="A9218" t="str">
            <v>;</v>
          </cell>
        </row>
        <row r="9221">
          <cell r="A9221" t="str">
            <v>create table pats_gender as</v>
          </cell>
        </row>
        <row r="9222">
          <cell r="A9222" t="str">
            <v>select * from  connection to odbc</v>
          </cell>
        </row>
        <row r="9223">
          <cell r="A9223" t="str">
            <v xml:space="preserve">  (select</v>
          </cell>
        </row>
        <row r="9224">
          <cell r="A9224" t="str">
            <v>(substr('MFF',index('MF ',Claim.CLAIM_PATIENT_GENDER_CDE  ),1)) as gender,</v>
          </cell>
        </row>
        <row r="9225">
          <cell r="A9225" t="str">
            <v xml:space="preserve">   COUNT (distinct Claim.patient_id) as npats,</v>
          </cell>
        </row>
        <row r="9226">
          <cell r="A9226" t="str">
            <v>COUNT (distinct Claim.client_elig_membership_id) as users,</v>
          </cell>
        </row>
        <row r="9227">
          <cell r="A9227" t="str">
            <v xml:space="preserve">    case</v>
          </cell>
        </row>
        <row r="9228">
          <cell r="A9228" t="str">
            <v xml:space="preserve">     when Claim.&amp;datetype BETWEEN &amp;start1 and &amp;end1 then 'Period1'</v>
          </cell>
        </row>
        <row r="9229">
          <cell r="A9229" t="str">
            <v xml:space="preserve">     when Claim.&amp;datetype BETWEEN &amp;start2 and &amp;end2 then 'Period2'</v>
          </cell>
        </row>
        <row r="9230">
          <cell r="A9230" t="str">
            <v xml:space="preserve">    end as period   </v>
          </cell>
        </row>
        <row r="9232">
          <cell r="A9232" t="str">
            <v xml:space="preserve">from &amp;table Claim, </v>
          </cell>
        </row>
        <row r="9233">
          <cell r="A9233" t="str">
            <v>IW_DEFLT_PRODDB_V.MEDICAL_PRODUCT_CURRENT DrugCurr</v>
          </cell>
        </row>
        <row r="9234">
          <cell r="A9234" t="str">
            <v>&amp;ce_from &amp;schap_from</v>
          </cell>
        </row>
        <row r="9236">
          <cell r="A9236" t="str">
            <v xml:space="preserve">WHERE claim.&amp;CONSTRAINT_LEVEL._operational_id in (select CONSTRAINT_VAR From MWAD_USERDB.&amp;CONSTRAINT_TABLE CONS Group by 1)                                       </v>
          </cell>
        </row>
        <row r="9237">
          <cell r="A9237" t="str">
            <v>&amp;constraint_join1</v>
          </cell>
        </row>
        <row r="9238">
          <cell r="A9238" t="str">
            <v>AND   ((Claim.&amp;datetype BETWEEN &amp;start1 and &amp;end1) or</v>
          </cell>
        </row>
        <row r="9239">
          <cell r="A9239" t="str">
            <v xml:space="preserve">   (Claim.&amp;datetype BETWEEN &amp;start2 and &amp;end2))</v>
          </cell>
        </row>
        <row r="9241">
          <cell r="A9241" t="str">
            <v>and DrugCurr.PRODUCT_SERVICE_ID = Claim.BIL_PRODUCT_SERVICE_ID</v>
          </cell>
        </row>
        <row r="9242">
          <cell r="A9242" t="str">
            <v>&amp;ce_where &amp;schap_where</v>
          </cell>
        </row>
        <row r="9243">
          <cell r="A9243" t="str">
            <v>&amp;custom_constraint &amp;addl_constraint &amp;compounds &amp;specialty &amp;mailretail &amp;bg_constraint &amp;patage_constraint &amp;am_constraint &amp;ex_constraint &amp;ce_constraint &amp;cob_constraint &amp;m_constraint &amp;SSG &amp;ZNC</v>
          </cell>
        </row>
        <row r="9246">
          <cell r="A9246" t="str">
            <v>group by</v>
          </cell>
        </row>
        <row r="9247">
          <cell r="A9247" t="str">
            <v xml:space="preserve">     period, gender</v>
          </cell>
        </row>
        <row r="9249">
          <cell r="A9249" t="str">
            <v>Order by</v>
          </cell>
        </row>
        <row r="9250">
          <cell r="A9250" t="str">
            <v xml:space="preserve">   Period, gender</v>
          </cell>
        </row>
        <row r="9251">
          <cell r="A9251" t="str">
            <v/>
          </cell>
        </row>
        <row r="9252">
          <cell r="A9252" t="str">
            <v>)</v>
          </cell>
        </row>
        <row r="9253">
          <cell r="A9253" t="str">
            <v>;</v>
          </cell>
        </row>
        <row r="9255">
          <cell r="A9255" t="str">
            <v>create table pats_distinct as</v>
          </cell>
        </row>
        <row r="9256">
          <cell r="A9256" t="str">
            <v>select * from  connection to odbc</v>
          </cell>
        </row>
        <row r="9257">
          <cell r="A9257" t="str">
            <v xml:space="preserve">  (select</v>
          </cell>
        </row>
        <row r="9258">
          <cell r="A9258" t="str">
            <v>COUNT (distinct Claim.patient_id) as npats,</v>
          </cell>
        </row>
        <row r="9259">
          <cell r="A9259" t="str">
            <v>COUNT (distinct Claim.client_elig_membership_id) as users,</v>
          </cell>
        </row>
        <row r="9260">
          <cell r="A9260" t="str">
            <v xml:space="preserve">    case</v>
          </cell>
        </row>
        <row r="9261">
          <cell r="A9261" t="str">
            <v xml:space="preserve">     when Claim.&amp;datetype BETWEEN &amp;start1 and &amp;end1 then 'Period1'</v>
          </cell>
        </row>
        <row r="9262">
          <cell r="A9262" t="str">
            <v xml:space="preserve">     when Claim.&amp;datetype BETWEEN &amp;start2 and &amp;end2 then 'Period2'</v>
          </cell>
        </row>
        <row r="9263">
          <cell r="A9263" t="str">
            <v xml:space="preserve">    end as period   </v>
          </cell>
        </row>
        <row r="9265">
          <cell r="A9265" t="str">
            <v xml:space="preserve">from &amp;table Claim, </v>
          </cell>
        </row>
        <row r="9266">
          <cell r="A9266" t="str">
            <v>IW_DEFLT_PRODDB_V.MEDICAL_PRODUCT_CURRENT DrugCurr</v>
          </cell>
        </row>
        <row r="9267">
          <cell r="A9267" t="str">
            <v>&amp;ce_from &amp;schap_from</v>
          </cell>
        </row>
        <row r="9269">
          <cell r="A9269" t="str">
            <v xml:space="preserve">WHERE claim.&amp;CONSTRAINT_LEVEL._operational_id in (select CONSTRAINT_VAR From MWAD_USERDB.&amp;CONSTRAINT_TABLE CONS Group by 1)                                       </v>
          </cell>
        </row>
        <row r="9270">
          <cell r="A9270" t="str">
            <v>&amp;constraint_join1</v>
          </cell>
        </row>
        <row r="9271">
          <cell r="A9271" t="str">
            <v xml:space="preserve"> AND  ((Claim.&amp;datetype BETWEEN &amp;start1 and &amp;end1) or</v>
          </cell>
        </row>
        <row r="9272">
          <cell r="A9272" t="str">
            <v xml:space="preserve">   (Claim.&amp;datetype BETWEEN &amp;start2 and &amp;end2))</v>
          </cell>
        </row>
        <row r="9274">
          <cell r="A9274" t="str">
            <v>and DrugCurr.PRODUCT_SERVICE_ID = Claim.BIL_PRODUCT_SERVICE_ID</v>
          </cell>
        </row>
        <row r="9275">
          <cell r="A9275" t="str">
            <v>&amp;ce_where &amp;schap_where</v>
          </cell>
        </row>
        <row r="9276">
          <cell r="A9276" t="str">
            <v>&amp;custom_constraint &amp;addl_constraint &amp;compounds &amp;specialty &amp;mailretail &amp;bg_constraint &amp;patage_constraint &amp;am_constraint &amp;ex_constraint &amp;ce_constraint &amp;cob_constraint &amp;m_constraint &amp;SSG &amp;ZNC</v>
          </cell>
        </row>
        <row r="9279">
          <cell r="A9279" t="str">
            <v>group by</v>
          </cell>
        </row>
        <row r="9280">
          <cell r="A9280" t="str">
            <v xml:space="preserve">     period</v>
          </cell>
        </row>
        <row r="9282">
          <cell r="A9282" t="str">
            <v>Order by</v>
          </cell>
        </row>
        <row r="9283">
          <cell r="A9283" t="str">
            <v xml:space="preserve">   Period   </v>
          </cell>
        </row>
        <row r="9284">
          <cell r="A9284" t="str">
            <v>)</v>
          </cell>
        </row>
        <row r="9285">
          <cell r="A9285" t="str">
            <v>;</v>
          </cell>
        </row>
        <row r="9288">
          <cell r="A9288" t="str">
            <v>create table sppats_distinct as</v>
          </cell>
        </row>
        <row r="9289">
          <cell r="A9289" t="str">
            <v>select * from  connection to odbc</v>
          </cell>
        </row>
        <row r="9290">
          <cell r="A9290" t="str">
            <v xml:space="preserve">  (select</v>
          </cell>
        </row>
        <row r="9291">
          <cell r="A9291" t="str">
            <v>COUNT (distinct Claim.patient_id) as npats,</v>
          </cell>
        </row>
        <row r="9292">
          <cell r="A9292" t="str">
            <v>COUNT (distinct Claim.client_elig_membership_id) as users,</v>
          </cell>
        </row>
        <row r="9293">
          <cell r="A9293" t="str">
            <v xml:space="preserve">    case</v>
          </cell>
        </row>
        <row r="9294">
          <cell r="A9294" t="str">
            <v xml:space="preserve">     when Claim.&amp;datetype BETWEEN &amp;start1 and &amp;end1 then 'Period1'</v>
          </cell>
        </row>
        <row r="9295">
          <cell r="A9295" t="str">
            <v xml:space="preserve">     when Claim.&amp;datetype BETWEEN &amp;start2 and &amp;end2 then 'Period2'</v>
          </cell>
        </row>
        <row r="9296">
          <cell r="A9296" t="str">
            <v xml:space="preserve">    end as period   </v>
          </cell>
        </row>
        <row r="9298">
          <cell r="A9298" t="str">
            <v xml:space="preserve">from &amp;table Claim, </v>
          </cell>
        </row>
        <row r="9299">
          <cell r="A9299" t="str">
            <v>IW_DEFLT_PRODDB_V.MEDICAL_PRODUCT_CURRENT DrugCurr</v>
          </cell>
        </row>
        <row r="9300">
          <cell r="A9300" t="str">
            <v>&amp;ce_from &amp;schap_from</v>
          </cell>
        </row>
        <row r="9302">
          <cell r="A9302" t="str">
            <v xml:space="preserve">WHERE claim.&amp;CONSTRAINT_LEVEL._operational_id in (select CONSTRAINT_VAR From MWAD_USERDB.&amp;CONSTRAINT_TABLE CONS Group by 1)                                       </v>
          </cell>
        </row>
        <row r="9303">
          <cell r="A9303" t="str">
            <v>&amp;constraint_join1</v>
          </cell>
        </row>
        <row r="9304">
          <cell r="A9304" t="str">
            <v xml:space="preserve"> AND  ((Claim.&amp;datetype BETWEEN &amp;start1 and &amp;end1) or</v>
          </cell>
        </row>
        <row r="9305">
          <cell r="A9305" t="str">
            <v xml:space="preserve">   (Claim.&amp;datetype BETWEEN &amp;start2 and &amp;end2)) and (DrugCurr.SPECIALTY_PHCY_IND = '1' )</v>
          </cell>
        </row>
        <row r="9307">
          <cell r="A9307" t="str">
            <v>and DrugCurr.PRODUCT_SERVICE_ID = Claim.BIL_PRODUCT_SERVICE_ID</v>
          </cell>
        </row>
        <row r="9308">
          <cell r="A9308" t="str">
            <v>&amp;ce_where &amp;schap_where</v>
          </cell>
        </row>
        <row r="9309">
          <cell r="A9309" t="str">
            <v>&amp;custom_constraint &amp;addl_constraint &amp;compounds &amp;specialty &amp;mailretail &amp;bg_constraint &amp;patage_constraint &amp;am_constraint &amp;ex_constraint &amp;ce_constraint &amp;cob_constraint &amp;m_constraint &amp;SSG &amp;ZNC</v>
          </cell>
        </row>
        <row r="9312">
          <cell r="A9312" t="str">
            <v>group by</v>
          </cell>
        </row>
        <row r="9313">
          <cell r="A9313" t="str">
            <v xml:space="preserve">     period</v>
          </cell>
        </row>
        <row r="9315">
          <cell r="A9315" t="str">
            <v>Order by</v>
          </cell>
        </row>
        <row r="9316">
          <cell r="A9316" t="str">
            <v xml:space="preserve">   Period   </v>
          </cell>
        </row>
        <row r="9317">
          <cell r="A9317" t="str">
            <v>)</v>
          </cell>
        </row>
        <row r="9318">
          <cell r="A9318" t="str">
            <v>;</v>
          </cell>
        </row>
        <row r="9321">
          <cell r="A9321" t="str">
            <v>create table nonsppats_distinct as</v>
          </cell>
        </row>
        <row r="9322">
          <cell r="A9322" t="str">
            <v>select * from  connection to odbc</v>
          </cell>
        </row>
        <row r="9323">
          <cell r="A9323" t="str">
            <v xml:space="preserve">  (select</v>
          </cell>
        </row>
        <row r="9324">
          <cell r="A9324" t="str">
            <v>COUNT (distinct Claim.patient_id) as npats,</v>
          </cell>
        </row>
        <row r="9325">
          <cell r="A9325" t="str">
            <v>COUNT (distinct Claim.client_elig_membership_id) as users,</v>
          </cell>
        </row>
        <row r="9326">
          <cell r="A9326" t="str">
            <v xml:space="preserve">    case</v>
          </cell>
        </row>
        <row r="9327">
          <cell r="A9327" t="str">
            <v xml:space="preserve">     when Claim.&amp;datetype BETWEEN &amp;start1 and &amp;end1 then 'Period1'</v>
          </cell>
        </row>
        <row r="9328">
          <cell r="A9328" t="str">
            <v xml:space="preserve">     when Claim.&amp;datetype BETWEEN &amp;start2 and &amp;end2 then 'Period2'</v>
          </cell>
        </row>
        <row r="9329">
          <cell r="A9329" t="str">
            <v xml:space="preserve">    end as period   </v>
          </cell>
        </row>
        <row r="9331">
          <cell r="A9331" t="str">
            <v xml:space="preserve">from &amp;table Claim, </v>
          </cell>
        </row>
        <row r="9332">
          <cell r="A9332" t="str">
            <v>IW_DEFLT_PRODDB_V.MEDICAL_PRODUCT_CURRENT DrugCurr</v>
          </cell>
        </row>
        <row r="9333">
          <cell r="A9333" t="str">
            <v>&amp;ce_from &amp;schap_from</v>
          </cell>
        </row>
        <row r="9335">
          <cell r="A9335" t="str">
            <v xml:space="preserve">WHERE claim.&amp;CONSTRAINT_LEVEL._operational_id in (select CONSTRAINT_VAR From MWAD_USERDB.&amp;CONSTRAINT_TABLE CONS Group by 1)                                       </v>
          </cell>
        </row>
        <row r="9336">
          <cell r="A9336" t="str">
            <v>&amp;constraint_join1</v>
          </cell>
        </row>
        <row r="9337">
          <cell r="A9337" t="str">
            <v xml:space="preserve"> AND  ((Claim.&amp;datetype BETWEEN &amp;start1 and &amp;end1) or</v>
          </cell>
        </row>
        <row r="9338">
          <cell r="A9338" t="str">
            <v xml:space="preserve">   (Claim.&amp;datetype BETWEEN &amp;start2 and &amp;end2)) and (DrugCurr.SPECIALTY_PHCY_IND = '0' )</v>
          </cell>
        </row>
        <row r="9340">
          <cell r="A9340" t="str">
            <v>and DrugCurr.PRODUCT_SERVICE_ID = Claim.BIL_PRODUCT_SERVICE_ID</v>
          </cell>
        </row>
        <row r="9341">
          <cell r="A9341" t="str">
            <v>&amp;ce_where &amp;schap_where</v>
          </cell>
        </row>
        <row r="9342">
          <cell r="A9342" t="str">
            <v>&amp;custom_constraint &amp;addl_constraint &amp;compounds &amp;specialty &amp;mailretail &amp;bg_constraint &amp;patage_constraint &amp;am_constraint &amp;ex_constraint &amp;ce_constraint &amp;cob_constraint &amp;m_constraint &amp;SSG &amp;ZNC</v>
          </cell>
        </row>
        <row r="9345">
          <cell r="A9345" t="str">
            <v>group by</v>
          </cell>
        </row>
        <row r="9346">
          <cell r="A9346" t="str">
            <v xml:space="preserve">     period</v>
          </cell>
        </row>
        <row r="9348">
          <cell r="A9348" t="str">
            <v>Order by</v>
          </cell>
        </row>
        <row r="9349">
          <cell r="A9349" t="str">
            <v xml:space="preserve">   Period   </v>
          </cell>
        </row>
        <row r="9350">
          <cell r="A9350" t="str">
            <v>)</v>
          </cell>
        </row>
        <row r="9351">
          <cell r="A9351" t="str">
            <v>;</v>
          </cell>
        </row>
        <row r="9354">
          <cell r="A9354" t="str">
            <v>proc sql inobs=max exec noerrorstop;</v>
          </cell>
        </row>
        <row r="9355">
          <cell r="A9355" t="str">
            <v>connect to odbc (dsn=&amp;dsn uid=&amp;user pwd=&amp;iwpwd);</v>
          </cell>
        </row>
        <row r="9356">
          <cell r="A9356" t="str">
            <v>create table elig as</v>
          </cell>
        </row>
        <row r="9357">
          <cell r="A9357" t="str">
            <v>select * from  connection to odbc</v>
          </cell>
        </row>
        <row r="9358">
          <cell r="A9358" t="str">
            <v xml:space="preserve">  (select</v>
          </cell>
        </row>
        <row r="9359">
          <cell r="A9359" t="str">
            <v>EligGrid.GENDER_CDE as gender,</v>
          </cell>
        </row>
        <row r="9360">
          <cell r="A9360" t="str">
            <v xml:space="preserve">   EligGrid.SUMMARIZATION_CYCLE_ID as cycleid,</v>
          </cell>
        </row>
        <row r="9361">
          <cell r="A9361" t="str">
            <v xml:space="preserve">   SUM (EligGrid.AGE_GROUP_1_HARD_MEMBER_QTY) as member1,</v>
          </cell>
        </row>
        <row r="9362">
          <cell r="A9362" t="str">
            <v xml:space="preserve">   SUM (EligGrid.AGE_GROUP_2_HARD_MEMBER_QTY) as member2,</v>
          </cell>
        </row>
        <row r="9363">
          <cell r="A9363" t="str">
            <v xml:space="preserve">   SUM (EligGrid.AGE_GROUP_3_HARD_MEMBER_QTY) as member3,</v>
          </cell>
        </row>
        <row r="9364">
          <cell r="A9364" t="str">
            <v xml:space="preserve">   SUM (EligGrid.AGE_GROUP_4_HARD_MEMBER_QTY) as member4,</v>
          </cell>
        </row>
        <row r="9365">
          <cell r="A9365" t="str">
            <v xml:space="preserve">   SUM (EligGrid.AGE_GROUP_5_HARD_MEMBER_QTY) as member5,</v>
          </cell>
        </row>
        <row r="9366">
          <cell r="A9366" t="str">
            <v xml:space="preserve">   SUM (EligGrid.AGE_GROUP_6_HARD_MEMBER_QTY) as member6,</v>
          </cell>
        </row>
        <row r="9367">
          <cell r="A9367" t="str">
            <v xml:space="preserve">   SUM (EligGrid.AGE_GROUP_7_HARD_MEMBER_QTY) as member7,</v>
          </cell>
        </row>
        <row r="9368">
          <cell r="A9368" t="str">
            <v xml:space="preserve">   SUM (EligGrid.AGE_GROUP_8_HARD_MEMBER_QTY) as member8,</v>
          </cell>
        </row>
        <row r="9369">
          <cell r="A9369" t="str">
            <v xml:space="preserve">   SUM (EligGrid.AGE_GROUP_9_HARD_MEMBER_QTY) as member9,</v>
          </cell>
        </row>
        <row r="9370">
          <cell r="A9370" t="str">
            <v xml:space="preserve">   SUM (EligGrid.AGE_GROUP_10_HARD_MEMBER_QTY) as member10,</v>
          </cell>
        </row>
        <row r="9371">
          <cell r="A9371" t="str">
            <v xml:space="preserve">   SUM (EligGrid.AGE_GROUP_11_HARD_MEMBER_QTY) as member11,</v>
          </cell>
        </row>
        <row r="9372">
          <cell r="A9372" t="str">
            <v xml:space="preserve">   SUM (EligGrid.AGE_GROUP_12_HARD_MEMBER_QTY) as member12,</v>
          </cell>
        </row>
        <row r="9373">
          <cell r="A9373" t="str">
            <v xml:space="preserve">   SUM (EligGrid.AGE_GROUP_13_HARD_MEMBER_QTY) as member13,</v>
          </cell>
        </row>
        <row r="9374">
          <cell r="A9374" t="str">
            <v xml:space="preserve">   SUM (EligGrid.AGE_GROUP_14_HARD_MEMBER_QTY) as member14,</v>
          </cell>
        </row>
        <row r="9375">
          <cell r="A9375" t="str">
            <v xml:space="preserve">   SUM (EligGrid.AGE_GROUP_15_HARD_MEMBER_QTY) as member15,</v>
          </cell>
        </row>
        <row r="9376">
          <cell r="A9376" t="str">
            <v xml:space="preserve">   SUM (EligGrid.AGE_GROUP_16_HARD_MEMBER_QTY) as member16,</v>
          </cell>
        </row>
        <row r="9377">
          <cell r="A9377" t="str">
            <v xml:space="preserve">   SUM (EligGrid.AGE_GROUP_17_HARD_MEMBER_QTY) as member17,</v>
          </cell>
        </row>
        <row r="9378">
          <cell r="A9378" t="str">
            <v xml:space="preserve">   SUM (EligGrid.AGE_GROUP_18_HARD_MEMBER_QTY) as member18,</v>
          </cell>
        </row>
        <row r="9379">
          <cell r="A9379" t="str">
            <v xml:space="preserve">   SUM (EligGrid.AGE_GROUP_19_HARD_MEMBER_QTY) as member19,</v>
          </cell>
        </row>
        <row r="9380">
          <cell r="A9380" t="str">
            <v xml:space="preserve">   SUM (EligGrid.TOTAL_ADJ_HARD_MEMBER_QTY) as members,</v>
          </cell>
        </row>
        <row r="9381">
          <cell r="A9381" t="str">
            <v xml:space="preserve">   SUM ((index('1',EligGrid.RELSHP_CDE    ))*EligGrid.AGE_GROUP_1_HARD_MEMBER_QTY) as eligible1,</v>
          </cell>
        </row>
        <row r="9382">
          <cell r="A9382" t="str">
            <v xml:space="preserve">   SUM ((index('1',EligGrid.RELSHP_CDE    ))*EligGrid.AGE_GROUP_2_HARD_MEMBER_QTY) as eligible2,</v>
          </cell>
        </row>
        <row r="9383">
          <cell r="A9383" t="str">
            <v xml:space="preserve">   SUM ((index('1',EligGrid.RELSHP_CDE    ))*EligGrid.AGE_GROUP_3_HARD_MEMBER_QTY) as eligible3,</v>
          </cell>
        </row>
        <row r="9384">
          <cell r="A9384" t="str">
            <v xml:space="preserve">   SUM ((index('1',EligGrid.RELSHP_CDE    ))*EligGrid.AGE_GROUP_4_HARD_MEMBER_QTY) as eligible4,</v>
          </cell>
        </row>
        <row r="9385">
          <cell r="A9385" t="str">
            <v xml:space="preserve">   SUM ((index('1',EligGrid.RELSHP_CDE    ))*EligGrid.AGE_GROUP_5_HARD_MEMBER_QTY) as eligible5,</v>
          </cell>
        </row>
        <row r="9386">
          <cell r="A9386" t="str">
            <v xml:space="preserve">   SUM ((index('1',EligGrid.RELSHP_CDE    ))*EligGrid.AGE_GROUP_6_HARD_MEMBER_QTY) as eligible6,</v>
          </cell>
        </row>
        <row r="9387">
          <cell r="A9387" t="str">
            <v xml:space="preserve">   SUM ((index('1',EligGrid.RELSHP_CDE    ))*EligGrid.AGE_GROUP_7_HARD_MEMBER_QTY) as eligible7,</v>
          </cell>
        </row>
        <row r="9388">
          <cell r="A9388" t="str">
            <v xml:space="preserve">   SUM ((index('1',EligGrid.RELSHP_CDE    ))*EligGrid.AGE_GROUP_8_HARD_MEMBER_QTY) as eligible8,</v>
          </cell>
        </row>
        <row r="9389">
          <cell r="A9389" t="str">
            <v xml:space="preserve">   SUM ((index('1',EligGrid.RELSHP_CDE    ))*EligGrid.AGE_GROUP_9_HARD_MEMBER_QTY) as eligible9,</v>
          </cell>
        </row>
        <row r="9390">
          <cell r="A9390" t="str">
            <v xml:space="preserve">   SUM ((index('1',EligGrid.RELSHP_CDE    ))*EligGrid.AGE_GROUP_10_HARD_MEMBER_QTY) as eligible10,</v>
          </cell>
        </row>
        <row r="9391">
          <cell r="A9391" t="str">
            <v xml:space="preserve">   SUM ((index('1',EligGrid.RELSHP_CDE    ))*EligGrid.AGE_GROUP_11_HARD_MEMBER_QTY) as eligible11,</v>
          </cell>
        </row>
        <row r="9392">
          <cell r="A9392" t="str">
            <v xml:space="preserve">   SUM ((index('1',EligGrid.RELSHP_CDE    ))*EligGrid.AGE_GROUP_12_HARD_MEMBER_QTY) as eligible12,</v>
          </cell>
        </row>
        <row r="9393">
          <cell r="A9393" t="str">
            <v xml:space="preserve">   SUM ((index('1',EligGrid.RELSHP_CDE    ))*EligGrid.AGE_GROUP_13_HARD_MEMBER_QTY) as eligible13,</v>
          </cell>
        </row>
        <row r="9394">
          <cell r="A9394" t="str">
            <v xml:space="preserve">   SUM ((index('1',EligGrid.RELSHP_CDE    ))*EligGrid.AGE_GROUP_14_HARD_MEMBER_QTY) as eligible14,</v>
          </cell>
        </row>
        <row r="9395">
          <cell r="A9395" t="str">
            <v xml:space="preserve">   SUM ((index('1',EligGrid.RELSHP_CDE    ))*EligGrid.AGE_GROUP_15_HARD_MEMBER_QTY) as eligible15,</v>
          </cell>
        </row>
        <row r="9396">
          <cell r="A9396" t="str">
            <v xml:space="preserve">   SUM ((index('1',EligGrid.RELSHP_CDE    ))*EligGrid.AGE_GROUP_16_HARD_MEMBER_QTY) as eligible16,</v>
          </cell>
        </row>
        <row r="9397">
          <cell r="A9397" t="str">
            <v xml:space="preserve">   SUM ((index('1',EligGrid.RELSHP_CDE    ))*EligGrid.AGE_GROUP_17_HARD_MEMBER_QTY) as eligible17,</v>
          </cell>
        </row>
        <row r="9398">
          <cell r="A9398" t="str">
            <v xml:space="preserve">   SUM ((index('1',EligGrid.RELSHP_CDE    ))*EligGrid.AGE_GROUP_18_HARD_MEMBER_QTY) as eligible18,</v>
          </cell>
        </row>
        <row r="9399">
          <cell r="A9399" t="str">
            <v xml:space="preserve">   SUM ((index('1',EligGrid.RELSHP_CDE    ))*EligGrid.AGE_GROUP_19_HARD_MEMBER_QTY) as eligible19,</v>
          </cell>
        </row>
        <row r="9400">
          <cell r="A9400" t="str">
            <v xml:space="preserve">   SUM ((index('1',EligGrid.RELSHP_CDE    ))*EligGrid.TOTAL_ADJ_HARD_MEMBER_QTY) as eligible</v>
          </cell>
        </row>
        <row r="9402">
          <cell r="A9402" t="str">
            <v>/* MODIFY FOR BATCH CIQ from mwad_deflt_v.eligibility_grid_s_cr EligGrid - Carrier</v>
          </cell>
        </row>
        <row r="9403">
          <cell r="A9403" t="str">
            <v xml:space="preserve">   from mwad_deflt_v.eligibility_grid_s_cn EligGrid - Contract</v>
          </cell>
        </row>
        <row r="9404">
          <cell r="A9404" t="str">
            <v xml:space="preserve">   from mwad_deflt_v.eligibility_grid_s EligGrid  Group */</v>
          </cell>
        </row>
        <row r="9406">
          <cell r="A9406" t="str">
            <v>from mwad_deflt_v.eligibility_grid_s_cn EligGrid</v>
          </cell>
        </row>
        <row r="9409">
          <cell r="A9409" t="str">
            <v xml:space="preserve">WHERE EligGrid.&amp;ELIG_CONSTRAINT._operational_id in (select CONSTRAINT_VAR From MWAD_USERDB.&amp;CONSTRAINT_TABLE CONS Group by 1)                                       </v>
          </cell>
        </row>
        <row r="9410">
          <cell r="A9410" t="str">
            <v xml:space="preserve"> and  EligGrid.RELSHP_CDE NOT = '*'</v>
          </cell>
        </row>
        <row r="9411">
          <cell r="A9411" t="str">
            <v xml:space="preserve">and   </v>
          </cell>
        </row>
        <row r="9412">
          <cell r="A9412" t="str">
            <v xml:space="preserve">   ((EligGrid.SUMMARIZATION_CYCLE_ID  BETWEEN &amp;startcycle1 and &amp;endcycle1) or</v>
          </cell>
        </row>
        <row r="9413">
          <cell r="A9413" t="str">
            <v xml:space="preserve">   (EligGrid.SUMMARIZATION_CYCLE_ID  BETWEEN &amp;startcycle2 and &amp;endcycle2))</v>
          </cell>
        </row>
        <row r="9414">
          <cell r="A9414" t="str">
            <v>&amp;constraint_joinE</v>
          </cell>
        </row>
        <row r="9415">
          <cell r="A9415" t="str">
            <v>group by</v>
          </cell>
        </row>
        <row r="9416">
          <cell r="A9416" t="str">
            <v xml:space="preserve">   EligGrid.SUMMARIZATION_CYCLE_ID, EligGrid.GENDER_CDE   </v>
          </cell>
        </row>
        <row r="9418">
          <cell r="A9418" t="str">
            <v>order by 1,2 )</v>
          </cell>
        </row>
        <row r="9420">
          <cell r="A9420" t="str">
            <v xml:space="preserve"> ;</v>
          </cell>
        </row>
        <row r="9423">
          <cell r="A9423" t="str">
            <v>/*************************************/</v>
          </cell>
        </row>
        <row r="9424">
          <cell r="A9424" t="str">
            <v>/* Create Average Age tables */</v>
          </cell>
        </row>
        <row r="9425">
          <cell r="A9425" t="str">
            <v>/*************************************/</v>
          </cell>
        </row>
        <row r="9427">
          <cell r="A9427" t="str">
            <v>proc sql inobs=max exec noerrorstop;</v>
          </cell>
        </row>
        <row r="9428">
          <cell r="A9428" t="str">
            <v>connect to odbc (dsn=&amp;dsn uid=&amp;user pwd=&amp;iwpwd);</v>
          </cell>
        </row>
        <row r="9429">
          <cell r="A9429" t="str">
            <v>create table avg_age as</v>
          </cell>
        </row>
        <row r="9430">
          <cell r="A9430" t="str">
            <v>select * from  connection to odbc</v>
          </cell>
        </row>
        <row r="9431">
          <cell r="A9431" t="str">
            <v xml:space="preserve">  (select</v>
          </cell>
        </row>
        <row r="9432">
          <cell r="A9432" t="str">
            <v xml:space="preserve"> COUNT (distinct Claim.PATIENT_ID) as npats, COUNT (distinct Claim.client_elig_membership_id) as users, SUM (Claim.CLAIM_COUNT_NBR) as nclaims, SUM (Claim.FILL_DAYS_SUPPLY_QTY) as days, </v>
          </cell>
        </row>
        <row r="9433">
          <cell r="A9433" t="str">
            <v xml:space="preserve">SUM (Claim.bil_final_ingredient_cost_amt+claim.bil_dispensing_fee_amt+claim.bil_incentive_fee_total_amt+Claim.bil_sales_tax_total_amt) as grosscost, SUM (Claim.bil_copay_amt) as copay, </v>
          </cell>
        </row>
        <row r="9434">
          <cell r="A9434" t="str">
            <v xml:space="preserve">SUM (Claim.bil_deduct_applied_amt) as deduct, SUM (Claim.bil_net_check_amt) as netcost, </v>
          </cell>
        </row>
        <row r="9435">
          <cell r="A9435" t="str">
            <v>SUM (((Claim.&amp;pd_awp._unit_cost_amt  (float))  * Claim.inferred_fill_qty  )) as awp,</v>
          </cell>
        </row>
        <row r="9436">
          <cell r="A9436" t="str">
            <v xml:space="preserve"> AgeMap.AGE_GROUP_ID as gr_age_id, AVG (claim.claim_patient_AGE_MSR (float)) as gr_avg_age,  </v>
          </cell>
        </row>
        <row r="9437">
          <cell r="A9437" t="str">
            <v xml:space="preserve"> case     when Claim.&amp;datetype BETWEEN &amp;start1 and &amp;end1 then 'Period1'     </v>
          </cell>
        </row>
        <row r="9438">
          <cell r="A9438" t="str">
            <v xml:space="preserve">when Claim.&amp;datetype BETWEEN &amp;start2 and &amp;end2 then 'Period2' end as period </v>
          </cell>
        </row>
        <row r="9440">
          <cell r="A9440" t="str">
            <v xml:space="preserve">from &amp;table Claim,  IW_DEFLT_PRODDB_V.AGE_MAP AgeMap, </v>
          </cell>
        </row>
        <row r="9441">
          <cell r="A9441" t="str">
            <v>IW_DEFLT_PRODDB_V.MEDICAL_PRODUCT_CURRENT DrugCurr</v>
          </cell>
        </row>
        <row r="9442">
          <cell r="A9442" t="str">
            <v>&amp;ce_from &amp;schap_from</v>
          </cell>
        </row>
        <row r="9444">
          <cell r="A9444" t="str">
            <v xml:space="preserve">WHERE claim.&amp;CONSTRAINT_LEVEL._operational_id in (select CONSTRAINT_VAR From MWAD_USERDB.&amp;CONSTRAINT_TABLE CONS Group by 1)                                       </v>
          </cell>
        </row>
        <row r="9445">
          <cell r="A9445" t="str">
            <v xml:space="preserve"> AND  ((Claim.&amp;datetype BETWEEN &amp;start1 and &amp;end1) or</v>
          </cell>
        </row>
        <row r="9446">
          <cell r="A9446" t="str">
            <v xml:space="preserve">   (Claim.&amp;datetype BETWEEN &amp;start2 and &amp;end2))</v>
          </cell>
        </row>
        <row r="9447">
          <cell r="A9447" t="str">
            <v xml:space="preserve">&amp;constraint_join1 </v>
          </cell>
        </row>
        <row r="9449">
          <cell r="A9449" t="str">
            <v xml:space="preserve">and Claim.CLAIM_PATIENT_AGE_MSR = AgeMap.AGE_MSR and AgeMap.AGE_GROUP_ID&lt;19 and (DrugCurr.PRODUCT_SERVICE_ID = Claim.BIL_PRODUCT_SERVICE_ID) </v>
          </cell>
        </row>
        <row r="9450">
          <cell r="A9450" t="str">
            <v>&amp;ce_where &amp;schap_where</v>
          </cell>
        </row>
        <row r="9451">
          <cell r="A9451" t="str">
            <v>&amp;custom_constraint &amp;addl_constraint &amp;compounds &amp;specialty &amp;mailretail &amp;bg_constraint &amp;patage_constraint &amp;am_constraint &amp;ex_constraint &amp;ce_constraint &amp;cob_constraint &amp;m_constraint &amp;SSG &amp;ZNC</v>
          </cell>
        </row>
        <row r="9454">
          <cell r="A9454" t="str">
            <v>group by</v>
          </cell>
        </row>
        <row r="9455">
          <cell r="A9455" t="str">
            <v xml:space="preserve">AgeMap.AGE_GROUP_ID, period </v>
          </cell>
        </row>
        <row r="9457">
          <cell r="A9457" t="str">
            <v>order by period, gr_age_id)</v>
          </cell>
        </row>
        <row r="9458">
          <cell r="A9458" t="str">
            <v>;</v>
          </cell>
        </row>
        <row r="9461">
          <cell r="A9461" t="str">
            <v>/*****************************/</v>
          </cell>
        </row>
        <row r="9462">
          <cell r="A9462" t="str">
            <v>/* Create Formulary Chapters */</v>
          </cell>
        </row>
        <row r="9463">
          <cell r="A9463" t="str">
            <v>/*****************************/</v>
          </cell>
        </row>
        <row r="9464">
          <cell r="A9464" t="str">
            <v/>
          </cell>
        </row>
        <row r="9465">
          <cell r="A9465" t="str">
            <v>proc sql inobs=max exec noerrorstop;</v>
          </cell>
        </row>
        <row r="9466">
          <cell r="A9466" t="str">
            <v>connect to odbc (dsn=&amp;dsn uid=&amp;user pwd=&amp;iwpwd);</v>
          </cell>
        </row>
        <row r="9467">
          <cell r="A9467" t="str">
            <v>create table form_chap as</v>
          </cell>
        </row>
        <row r="9468">
          <cell r="A9468" t="str">
            <v>select * from connection to odbc</v>
          </cell>
        </row>
        <row r="9469">
          <cell r="A9469" t="str">
            <v/>
          </cell>
        </row>
        <row r="9470">
          <cell r="A9470" t="str">
            <v xml:space="preserve">  (select</v>
          </cell>
        </row>
        <row r="9471">
          <cell r="A9471" t="str">
            <v>chp.chapter_id as chapter_id,</v>
          </cell>
        </row>
        <row r="9472">
          <cell r="A9472" t="str">
            <v>SUM(chp.netcost) as netcost,</v>
          </cell>
        </row>
        <row r="9473">
          <cell r="A9473" t="str">
            <v>SUM(chp.nclaims) as nclaims,</v>
          </cell>
        </row>
        <row r="9474">
          <cell r="A9474" t="str">
            <v>SUM(chp.days) as days,</v>
          </cell>
        </row>
        <row r="9475">
          <cell r="A9475" t="str">
            <v>SUM(chp.profee) as profee,</v>
          </cell>
        </row>
        <row r="9476">
          <cell r="A9476" t="str">
            <v>SUM(chp.copay) as copay,</v>
          </cell>
        </row>
        <row r="9477">
          <cell r="A9477" t="str">
            <v>SUM(chp.deduct) as deduct,</v>
          </cell>
        </row>
        <row r="9478">
          <cell r="A9478" t="str">
            <v>SUM(chp.awp) as awp,</v>
          </cell>
        </row>
        <row r="9479">
          <cell r="A9479" t="str">
            <v>SUM(chp.nform) as nform,</v>
          </cell>
        </row>
        <row r="9480">
          <cell r="A9480" t="str">
            <v>SUM(chp.ingcost) as ingcost,</v>
          </cell>
        </row>
        <row r="9481">
          <cell r="A9481" t="str">
            <v>COUNT(distinct chp.npats) as npats,</v>
          </cell>
        </row>
        <row r="9482">
          <cell r="A9482" t="str">
            <v>COUNT(distinct chp.users) as users,</v>
          </cell>
        </row>
        <row r="9483">
          <cell r="A9483" t="str">
            <v>chp.period as period</v>
          </cell>
        </row>
        <row r="9484">
          <cell r="A9484" t="str">
            <v/>
          </cell>
        </row>
        <row r="9485">
          <cell r="A9485" t="str">
            <v xml:space="preserve">from </v>
          </cell>
        </row>
        <row r="9486">
          <cell r="A9486" t="str">
            <v>(select Chapter.chapter_id (char(2)) as chapter_id,</v>
          </cell>
        </row>
        <row r="9487">
          <cell r="A9487" t="str">
            <v xml:space="preserve">    (Claim.bil_net_check_amt) as netcost,</v>
          </cell>
        </row>
        <row r="9488">
          <cell r="A9488" t="str">
            <v xml:space="preserve">    (Claim.claim_count_nbr) as nclaims,</v>
          </cell>
        </row>
        <row r="9489">
          <cell r="A9489" t="str">
            <v xml:space="preserve">    (Claim.fill_days_supply_qty) as days,</v>
          </cell>
        </row>
        <row r="9490">
          <cell r="A9490" t="str">
            <v xml:space="preserve">    (claim.bil_dispensing_fee_amt+claim.bil_incentive_fee_total_amt) as profee,</v>
          </cell>
        </row>
        <row r="9491">
          <cell r="A9491" t="str">
            <v xml:space="preserve">    (Claim.bil_derived_copay_amt) as copay,</v>
          </cell>
        </row>
        <row r="9492">
          <cell r="A9492" t="str">
            <v xml:space="preserve">    (Claim.bil_deduct_applied_amt) as deduct ,</v>
          </cell>
        </row>
        <row r="9493">
          <cell r="A9493" t="str">
            <v xml:space="preserve">   ((index('Y',Claim.fill_drug_formulary_ind ))*Claim.claim_count_nbr) as nform,</v>
          </cell>
        </row>
        <row r="9494">
          <cell r="A9494" t="str">
            <v xml:space="preserve">  (((Claim.&amp;pd_awp._unit_cost_amt (float))  * Claim.inferred_fill_qty  )) as awp,</v>
          </cell>
        </row>
        <row r="9495">
          <cell r="A9495" t="str">
            <v xml:space="preserve">    (Claim.bil_final_ingredient_cost_amt &amp;xcopay) as ingcost,</v>
          </cell>
        </row>
        <row r="9496">
          <cell r="A9496" t="str">
            <v xml:space="preserve">    ( Claim.patient_id) as npats,</v>
          </cell>
        </row>
        <row r="9497">
          <cell r="A9497" t="str">
            <v xml:space="preserve">    (Claim.CLIENT_ELIG_MEMBERSHIP_ID) as users,</v>
          </cell>
        </row>
        <row r="9502">
          <cell r="A9502" t="str">
            <v>case</v>
          </cell>
        </row>
        <row r="9503">
          <cell r="A9503" t="str">
            <v xml:space="preserve">    when Claim.&amp;datetype BETWEEN &amp;start1 and &amp;end1 then 'Period1'</v>
          </cell>
        </row>
        <row r="9504">
          <cell r="A9504" t="str">
            <v xml:space="preserve">    when Claim.&amp;datetype BETWEEN &amp;start2 and &amp;end2 then 'Period2'</v>
          </cell>
        </row>
        <row r="9505">
          <cell r="A9505" t="str">
            <v>end as period</v>
          </cell>
        </row>
        <row r="9507">
          <cell r="A9507" t="str">
            <v xml:space="preserve">from &amp;table Claim, </v>
          </cell>
        </row>
        <row r="9508">
          <cell r="A9508" t="str">
            <v>IW_DEFLT_PRODDB_V.MEDICAL_PRODUCT_CURRENT DrugCurr</v>
          </cell>
        </row>
        <row r="9509">
          <cell r="A9509" t="str">
            <v>&amp;ce_from</v>
          </cell>
        </row>
        <row r="9510">
          <cell r="A9510" t="str">
            <v xml:space="preserve">  ,IW_DEFLT_PRODDB_V.DRUG_FORMULARY_MAP FormMap</v>
          </cell>
        </row>
        <row r="9511">
          <cell r="A9511" t="str">
            <v xml:space="preserve">  ,IW_DEFLT_PRODDB_V.CHAPTER Chapter</v>
          </cell>
        </row>
        <row r="9513">
          <cell r="A9513" t="str">
            <v/>
          </cell>
        </row>
        <row r="9514">
          <cell r="A9514" t="str">
            <v xml:space="preserve">WHERE claim.&amp;CONSTRAINT_LEVEL._operational_id in (select CONSTRAINT_VAR From MWAD_USERDB.&amp;CONSTRAINT_TABLE CONS Group by 1)                                       </v>
          </cell>
        </row>
        <row r="9515">
          <cell r="A9515" t="str">
            <v>&amp;constraint_join1 &amp;compounds</v>
          </cell>
        </row>
        <row r="9516">
          <cell r="A9516" t="str">
            <v xml:space="preserve">    AND  ((Claim.&amp;datetype BETWEEN &amp;start1 and &amp;end1) or</v>
          </cell>
        </row>
        <row r="9517">
          <cell r="A9517" t="str">
            <v xml:space="preserve">   (Claim.&amp;datetype BETWEEN &amp;start2 and &amp;end2)) and</v>
          </cell>
        </row>
        <row r="9518">
          <cell r="A9518" t="str">
            <v>DrugCurr.PRODUCT_SERVICE_ID = Claim.BIL_PRODUCT_SERVICE_ID</v>
          </cell>
        </row>
        <row r="9519">
          <cell r="A9519" t="str">
            <v>and FormMap.PRODUCT_SERVICE_ID = DrugCurr.PRODUCT_SERVICE_ID</v>
          </cell>
        </row>
        <row r="9520">
          <cell r="A9520" t="str">
            <v>and Chapter.chapter_id = FormMap.MED_formulary_chapter_1_id</v>
          </cell>
        </row>
        <row r="9521">
          <cell r="A9521" t="str">
            <v>&amp;ce_where</v>
          </cell>
        </row>
        <row r="9522">
          <cell r="A9522" t="str">
            <v>&amp;custom_constraint &amp;addl_constraint &amp;compounds &amp;specialty &amp;mailretail &amp;bg_constraint &amp;patage_constraint &amp;am_constraint &amp;ex_constraint &amp;ce_constraint &amp;cob_constraint &amp;m_constraint &amp;SSG &amp;ZNC)chp</v>
          </cell>
        </row>
        <row r="9523">
          <cell r="A9523" t="str">
            <v/>
          </cell>
        </row>
        <row r="9524">
          <cell r="A9524" t="str">
            <v>group by</v>
          </cell>
        </row>
        <row r="9525">
          <cell r="A9525" t="str">
            <v>period, chapter_id</v>
          </cell>
        </row>
        <row r="9526">
          <cell r="A9526" t="str">
            <v>);</v>
          </cell>
        </row>
        <row r="9527">
          <cell r="A9527" t="str">
            <v/>
          </cell>
        </row>
        <row r="9528">
          <cell r="A9528" t="str">
            <v/>
          </cell>
        </row>
        <row r="9529">
          <cell r="A9529" t="str">
            <v/>
          </cell>
        </row>
        <row r="9530">
          <cell r="A9530" t="str">
            <v>/**********************************************/</v>
          </cell>
        </row>
        <row r="9531">
          <cell r="A9531" t="str">
            <v>/* Create top 100 Drug Report TOTAL1*/</v>
          </cell>
        </row>
        <row r="9532">
          <cell r="A9532" t="str">
            <v>/**********************************************/</v>
          </cell>
        </row>
        <row r="9533">
          <cell r="A9533" t="str">
            <v>create table topdrugs_TOTAL1 as</v>
          </cell>
        </row>
        <row r="9534">
          <cell r="A9534" t="str">
            <v>select * from connection to odbc</v>
          </cell>
        </row>
        <row r="9535">
          <cell r="A9535" t="str">
            <v xml:space="preserve">(select </v>
          </cell>
        </row>
        <row r="9536">
          <cell r="A9536" t="str">
            <v>topd.brand as brand,</v>
          </cell>
        </row>
        <row r="9537">
          <cell r="A9537" t="str">
            <v>topd.generic as generic,</v>
          </cell>
        </row>
        <row r="9538">
          <cell r="A9538" t="str">
            <v>topd.abgcode as abgcode,</v>
          </cell>
        </row>
        <row r="9539">
          <cell r="A9539" t="str">
            <v>topd.dsc as dsc,</v>
          </cell>
        </row>
        <row r="9540">
          <cell r="A9540" t="str">
            <v>topd.spind as spind,</v>
          </cell>
        </row>
        <row r="9541">
          <cell r="A9541" t="str">
            <v>sum(topd.netcost) as netcost,</v>
          </cell>
        </row>
        <row r="9542">
          <cell r="A9542" t="str">
            <v>sum(topd.grosscost) as grosscost,</v>
          </cell>
        </row>
        <row r="9543">
          <cell r="A9543" t="str">
            <v>sum(topd.ingcost) as ingcost,</v>
          </cell>
        </row>
        <row r="9544">
          <cell r="A9544" t="str">
            <v>sum(topd.nclaims) as nclaims,</v>
          </cell>
        </row>
        <row r="9545">
          <cell r="A9545" t="str">
            <v>sum(topd.qty) as qty,</v>
          </cell>
        </row>
        <row r="9546">
          <cell r="A9546" t="str">
            <v>sum(topd.days) as days,</v>
          </cell>
        </row>
        <row r="9547">
          <cell r="A9547" t="str">
            <v>sum(topd.awp) as awp,</v>
          </cell>
        </row>
        <row r="9548">
          <cell r="A9548" t="str">
            <v>count(distinct topd.npats) as npats,</v>
          </cell>
        </row>
        <row r="9549">
          <cell r="A9549" t="str">
            <v>count(distinct topd.nusers) as nusers</v>
          </cell>
        </row>
        <row r="9550">
          <cell r="A9550" t="str">
            <v>from</v>
          </cell>
        </row>
        <row r="9551">
          <cell r="A9551" t="str">
            <v xml:space="preserve">  (select</v>
          </cell>
        </row>
        <row r="9552">
          <cell r="A9552" t="str">
            <v xml:space="preserve">   DrugCurr.BRAND_NME as brand,</v>
          </cell>
        </row>
        <row r="9553">
          <cell r="A9553" t="str">
            <v xml:space="preserve">   DrugCurr.GENERIC_DRUG_NME as generic,</v>
          </cell>
        </row>
        <row r="9554">
          <cell r="A9554" t="str">
            <v xml:space="preserve">  (substr('ABGA',index('ABG ',Claim.&amp;brand_generic ),1)) as abgcode,</v>
          </cell>
        </row>
        <row r="9555">
          <cell r="A9555" t="str">
            <v xml:space="preserve">   Chapter.dsc as dsc,</v>
          </cell>
        </row>
        <row r="9556">
          <cell r="A9556" t="str">
            <v xml:space="preserve">   DrugCurr.SPECIALTY_PHCY_IND as spind,</v>
          </cell>
        </row>
        <row r="9557">
          <cell r="A9557" t="str">
            <v xml:space="preserve">    (Claim.bil_net_check_amt) as netcost,</v>
          </cell>
        </row>
        <row r="9558">
          <cell r="A9558" t="str">
            <v xml:space="preserve">    (Claim.bil_net_check_amt+Claim.bil_derived_copay_amt+Claim.bil_deduct_applied_amt)as grosscost,</v>
          </cell>
        </row>
        <row r="9559">
          <cell r="A9559" t="str">
            <v xml:space="preserve">    (Claim.bil_final_ingredient_cost_amt &amp;xcopay) as ingcost,</v>
          </cell>
        </row>
        <row r="9560">
          <cell r="A9560" t="str">
            <v xml:space="preserve">    (Claim.claim_count_nbr) as nclaims,</v>
          </cell>
        </row>
        <row r="9561">
          <cell r="A9561" t="str">
            <v xml:space="preserve">    (Claim.inferred_fill_qty) as qty,</v>
          </cell>
        </row>
        <row r="9562">
          <cell r="A9562" t="str">
            <v xml:space="preserve">    (Claim.fill_days_supply_qty) as days,</v>
          </cell>
        </row>
        <row r="9563">
          <cell r="A9563" t="str">
            <v xml:space="preserve">  (((Claim.&amp;pd_awp._unit_cost_amt (float))  * Claim.inferred_fill_qty  )) as awp,</v>
          </cell>
        </row>
        <row r="9564">
          <cell r="A9564" t="str">
            <v xml:space="preserve">      ( Claim.patient_id) as npats,</v>
          </cell>
        </row>
        <row r="9565">
          <cell r="A9565" t="str">
            <v xml:space="preserve">     (Claim.client_elig_membership_id) as nusers</v>
          </cell>
        </row>
        <row r="9570">
          <cell r="A9570" t="str">
            <v xml:space="preserve">from &amp;table Claim, </v>
          </cell>
        </row>
        <row r="9571">
          <cell r="A9571" t="str">
            <v>IW_DEFLT_PRODDB_V.MEDICAL_PRODUCT_CURRENT DrugCurr</v>
          </cell>
        </row>
        <row r="9572">
          <cell r="A9572" t="str">
            <v>&amp;ce_from</v>
          </cell>
        </row>
        <row r="9573">
          <cell r="A9573" t="str">
            <v xml:space="preserve">  ,IW_DEFLT_PRODDB_V.DRUG_FORMULARY_MAP FormMap</v>
          </cell>
        </row>
        <row r="9574">
          <cell r="A9574" t="str">
            <v xml:space="preserve">  ,IW_DEFLT_PRODDB_V.CHAPTER Chapter</v>
          </cell>
        </row>
        <row r="9576">
          <cell r="A9576" t="str">
            <v/>
          </cell>
        </row>
        <row r="9577">
          <cell r="A9577" t="str">
            <v xml:space="preserve">WHERE claim.&amp;CONSTRAINT_LEVEL._operational_id in (select CONSTRAINT_VAR From MWAD_USERDB.&amp;CONSTRAINT_TABLE CONS Group by 1)                                       </v>
          </cell>
        </row>
        <row r="9578">
          <cell r="A9578" t="str">
            <v xml:space="preserve">     and (Claim.&amp;datetype BETWEEN &amp;start1 and &amp;end1) </v>
          </cell>
        </row>
        <row r="9579">
          <cell r="A9579" t="str">
            <v xml:space="preserve">     and DrugCurr.PRODUCT_SERVICE_ID = Claim.BIL_PRODUCT_SERVICE_ID and FormMap.PRODUCT_SERVICE_ID = DrugCurr.PRODUCT_SERVICE_ID</v>
          </cell>
        </row>
        <row r="9580">
          <cell r="A9580" t="str">
            <v xml:space="preserve">     and Chapter.chapter_id = FormMap.MED_formulary_chapter_1_id</v>
          </cell>
        </row>
        <row r="9581">
          <cell r="A9581" t="str">
            <v>&amp;ce_where</v>
          </cell>
        </row>
        <row r="9582">
          <cell r="A9582" t="str">
            <v>&amp;custom_constraint &amp;addl_constraint &amp;compounds &amp;specialty &amp;mailretail &amp;bg_constraint &amp;patage_constraint &amp;am_constraint &amp;ex_constraint &amp;ce_constraint &amp;cob_constraint &amp;m_constraint &amp;SSG &amp;ZNC</v>
          </cell>
        </row>
        <row r="9583">
          <cell r="A9583" t="str">
            <v>&amp;constraint_join1) topd</v>
          </cell>
        </row>
        <row r="9584">
          <cell r="A9584" t="str">
            <v/>
          </cell>
        </row>
        <row r="9585">
          <cell r="A9585" t="str">
            <v>group by</v>
          </cell>
        </row>
        <row r="9586">
          <cell r="A9586" t="str">
            <v xml:space="preserve">   brand, generic, abgcode, dsc, spind</v>
          </cell>
        </row>
        <row r="9587">
          <cell r="A9587" t="str">
            <v/>
          </cell>
        </row>
        <row r="9588">
          <cell r="A9588" t="str">
            <v>);</v>
          </cell>
        </row>
        <row r="9589">
          <cell r="A9589" t="str">
            <v>/**********************************************/</v>
          </cell>
        </row>
        <row r="9590">
          <cell r="A9590" t="str">
            <v>/* Create top 100 Drug Report TOTAL2*/</v>
          </cell>
        </row>
        <row r="9591">
          <cell r="A9591" t="str">
            <v>/**********************************************/</v>
          </cell>
        </row>
        <row r="9592">
          <cell r="A9592" t="str">
            <v>create table topdrugs_TOTAL2 as</v>
          </cell>
        </row>
        <row r="9593">
          <cell r="A9593" t="str">
            <v>select * from connection to odbc</v>
          </cell>
        </row>
        <row r="9594">
          <cell r="A9594" t="str">
            <v xml:space="preserve">(select </v>
          </cell>
        </row>
        <row r="9595">
          <cell r="A9595" t="str">
            <v>topd.brand as brand,</v>
          </cell>
        </row>
        <row r="9596">
          <cell r="A9596" t="str">
            <v>topd.generic as generic,</v>
          </cell>
        </row>
        <row r="9597">
          <cell r="A9597" t="str">
            <v>topd.abgcode as abgcode,</v>
          </cell>
        </row>
        <row r="9598">
          <cell r="A9598" t="str">
            <v>topd.dsc as dsc,</v>
          </cell>
        </row>
        <row r="9599">
          <cell r="A9599" t="str">
            <v>topd.spind as spind,</v>
          </cell>
        </row>
        <row r="9600">
          <cell r="A9600" t="str">
            <v>sum(topd.netcost)as netcost,</v>
          </cell>
        </row>
        <row r="9601">
          <cell r="A9601" t="str">
            <v>sum(topd.grosscost) as grosscost,</v>
          </cell>
        </row>
        <row r="9602">
          <cell r="A9602" t="str">
            <v>sum(topd.ingcost) as ingcost,</v>
          </cell>
        </row>
        <row r="9603">
          <cell r="A9603" t="str">
            <v>sum(topd.nclaims) as nclaims,</v>
          </cell>
        </row>
        <row r="9604">
          <cell r="A9604" t="str">
            <v>sum(topd.qty) as qty,</v>
          </cell>
        </row>
        <row r="9605">
          <cell r="A9605" t="str">
            <v>sum(topd.days) as days,</v>
          </cell>
        </row>
        <row r="9606">
          <cell r="A9606" t="str">
            <v>sum(topd.awp) as awp,</v>
          </cell>
        </row>
        <row r="9607">
          <cell r="A9607" t="str">
            <v>count(distinct topd.npats) as npats,</v>
          </cell>
        </row>
        <row r="9608">
          <cell r="A9608" t="str">
            <v>count(distinct topd.nusers) as nusers</v>
          </cell>
        </row>
        <row r="9609">
          <cell r="A9609" t="str">
            <v>from</v>
          </cell>
        </row>
        <row r="9610">
          <cell r="A9610" t="str">
            <v xml:space="preserve">  (select</v>
          </cell>
        </row>
        <row r="9611">
          <cell r="A9611" t="str">
            <v xml:space="preserve">   DrugCurr.BRAND_NME as brand,</v>
          </cell>
        </row>
        <row r="9612">
          <cell r="A9612" t="str">
            <v xml:space="preserve">   DrugCurr.GENERIC_DRUG_NME as generic,</v>
          </cell>
        </row>
        <row r="9613">
          <cell r="A9613" t="str">
            <v xml:space="preserve">  (substr('ABGA',index('ABG ',Claim.&amp;brand_generic),1)) as abgcode,</v>
          </cell>
        </row>
        <row r="9614">
          <cell r="A9614" t="str">
            <v xml:space="preserve">   Chapter.dsc as dsc,</v>
          </cell>
        </row>
        <row r="9615">
          <cell r="A9615" t="str">
            <v xml:space="preserve">   DrugCurr.SPECIALTY_PHCY_IND as spind,</v>
          </cell>
        </row>
        <row r="9616">
          <cell r="A9616" t="str">
            <v xml:space="preserve">    (Claim.bil_net_check_amt) as netcost,</v>
          </cell>
        </row>
        <row r="9617">
          <cell r="A9617" t="str">
            <v xml:space="preserve">    (Claim.bil_net_check_amt+Claim.bil_derived_copay_amt+Claim.bil_deduct_applied_amt)as grosscost,</v>
          </cell>
        </row>
        <row r="9618">
          <cell r="A9618" t="str">
            <v xml:space="preserve">    (Claim.bil_final_ingredient_cost_amt &amp;xcopay) as ingcost,</v>
          </cell>
        </row>
        <row r="9619">
          <cell r="A9619" t="str">
            <v xml:space="preserve">    (Claim.claim_count_nbr) as nclaims,</v>
          </cell>
        </row>
        <row r="9620">
          <cell r="A9620" t="str">
            <v xml:space="preserve">    (Claim.inferred_fill_qty) as qty,</v>
          </cell>
        </row>
        <row r="9621">
          <cell r="A9621" t="str">
            <v xml:space="preserve">    (Claim.fill_days_supply_qty) as days,</v>
          </cell>
        </row>
        <row r="9622">
          <cell r="A9622" t="str">
            <v xml:space="preserve">  (((Claim.&amp;pd_awp._unit_cost_amt (float))  * Claim.inferred_fill_qty  )) as awp,</v>
          </cell>
        </row>
        <row r="9623">
          <cell r="A9623" t="str">
            <v xml:space="preserve">      ( Claim.patient_id) as npats,</v>
          </cell>
        </row>
        <row r="9624">
          <cell r="A9624" t="str">
            <v xml:space="preserve">     (Claim.client_elig_membership_id) as nusers</v>
          </cell>
        </row>
        <row r="9629">
          <cell r="A9629" t="str">
            <v xml:space="preserve">from &amp;table Claim, </v>
          </cell>
        </row>
        <row r="9630">
          <cell r="A9630" t="str">
            <v>IW_DEFLT_PRODDB_V.MEDICAL_PRODUCT_CURRENT DrugCurr</v>
          </cell>
        </row>
        <row r="9631">
          <cell r="A9631" t="str">
            <v>&amp;ce_from</v>
          </cell>
        </row>
        <row r="9632">
          <cell r="A9632" t="str">
            <v xml:space="preserve">  ,IW_DEFLT_PRODDB_V.DRUG_FORMULARY_MAP FormMap</v>
          </cell>
        </row>
        <row r="9633">
          <cell r="A9633" t="str">
            <v xml:space="preserve">  ,IW_DEFLT_PRODDB_V.CHAPTER Chapter</v>
          </cell>
        </row>
        <row r="9635">
          <cell r="A9635" t="str">
            <v/>
          </cell>
        </row>
        <row r="9636">
          <cell r="A9636" t="str">
            <v xml:space="preserve">WHERE claim.&amp;CONSTRAINT_LEVEL._operational_id in (select CONSTRAINT_VAR From MWAD_USERDB.&amp;CONSTRAINT_TABLE CONS Group by 1)                                       </v>
          </cell>
        </row>
        <row r="9637">
          <cell r="A9637" t="str">
            <v xml:space="preserve">    and  (Claim.&amp;datetype BETWEEN &amp;start2 and &amp;end2) </v>
          </cell>
        </row>
        <row r="9638">
          <cell r="A9638" t="str">
            <v xml:space="preserve">   and  DrugCurr.PRODUCT_SERVICE_ID = Claim.BIL_PRODUCT_SERVICE_ID and FormMap.PRODUCT_SERVICE_ID = DrugCurr.PRODUCT_SERVICE_ID</v>
          </cell>
        </row>
        <row r="9639">
          <cell r="A9639" t="str">
            <v>and Chapter.chapter_id = FormMap.MED_formulary_chapter_1_id</v>
          </cell>
        </row>
        <row r="9640">
          <cell r="A9640" t="str">
            <v>&amp;ce_where</v>
          </cell>
        </row>
        <row r="9641">
          <cell r="A9641" t="str">
            <v>&amp;custom_constraint &amp;addl_constraint &amp;compounds &amp;specialty &amp;mailretail &amp;bg_constraint &amp;patage_constraint &amp;am_constraint &amp;ex_constraint &amp;ce_constraint &amp;cob_constraint &amp;m_constraint &amp;SSG &amp;ZNC</v>
          </cell>
        </row>
        <row r="9642">
          <cell r="A9642" t="str">
            <v>&amp;constraint_join1)topd</v>
          </cell>
        </row>
        <row r="9643">
          <cell r="A9643" t="str">
            <v/>
          </cell>
        </row>
        <row r="9644">
          <cell r="A9644" t="str">
            <v>group by</v>
          </cell>
        </row>
        <row r="9645">
          <cell r="A9645" t="str">
            <v xml:space="preserve">   brand, generic, abgcode, dsc, spind</v>
          </cell>
        </row>
        <row r="9646">
          <cell r="A9646" t="str">
            <v/>
          </cell>
        </row>
        <row r="9647">
          <cell r="A9647" t="str">
            <v>);</v>
          </cell>
        </row>
        <row r="9650">
          <cell r="A9650" t="str">
            <v>/*******************************************************************************/</v>
          </cell>
        </row>
        <row r="9651">
          <cell r="A9651" t="str">
            <v>/* Create top 100 Generic Opportunity Drug Report Retail TOTAL2*/</v>
          </cell>
        </row>
        <row r="9652">
          <cell r="A9652" t="str">
            <v>/*******************************************************************************/</v>
          </cell>
        </row>
        <row r="9653">
          <cell r="A9653" t="str">
            <v>create table genoppr_TOTAL2 as</v>
          </cell>
        </row>
        <row r="9654">
          <cell r="A9654" t="str">
            <v>select * from connection to odbc</v>
          </cell>
        </row>
        <row r="9655">
          <cell r="A9655" t="str">
            <v xml:space="preserve">(select </v>
          </cell>
        </row>
        <row r="9656">
          <cell r="A9656" t="str">
            <v>topd.brand as brand,</v>
          </cell>
        </row>
        <row r="9657">
          <cell r="A9657" t="str">
            <v>topd.generic as generic,</v>
          </cell>
        </row>
        <row r="9658">
          <cell r="A9658" t="str">
            <v>topd.abgcode as abgcode,</v>
          </cell>
        </row>
        <row r="9659">
          <cell r="A9659" t="str">
            <v>topd.dsc as dsc,</v>
          </cell>
        </row>
        <row r="9660">
          <cell r="A9660" t="str">
            <v>topd.spind as spind,</v>
          </cell>
        </row>
        <row r="9661">
          <cell r="A9661" t="str">
            <v>sum(topd.netcost)as netcost,</v>
          </cell>
        </row>
        <row r="9662">
          <cell r="A9662" t="str">
            <v>sum(topd.grosscost) as grosscost,</v>
          </cell>
        </row>
        <row r="9663">
          <cell r="A9663" t="str">
            <v>sum(topd.ingcost) as ingcost,</v>
          </cell>
        </row>
        <row r="9664">
          <cell r="A9664" t="str">
            <v>sum(topd.nclaims) as nclaims,</v>
          </cell>
        </row>
        <row r="9665">
          <cell r="A9665" t="str">
            <v>sum(topd.qty) as qty,</v>
          </cell>
        </row>
        <row r="9666">
          <cell r="A9666" t="str">
            <v>sum(topd.days) as days,</v>
          </cell>
        </row>
        <row r="9667">
          <cell r="A9667" t="str">
            <v>sum(topd.awp) as awp,</v>
          </cell>
        </row>
        <row r="9668">
          <cell r="A9668" t="str">
            <v>count(distinct topd.npats) as npats,</v>
          </cell>
        </row>
        <row r="9669">
          <cell r="A9669" t="str">
            <v>count(distinct topd.nusers) as nusers</v>
          </cell>
        </row>
        <row r="9670">
          <cell r="A9670" t="str">
            <v>from</v>
          </cell>
        </row>
        <row r="9671">
          <cell r="A9671" t="str">
            <v xml:space="preserve">  (select</v>
          </cell>
        </row>
        <row r="9672">
          <cell r="A9672" t="str">
            <v>DrugCurr.BRAND_NME as brand,</v>
          </cell>
        </row>
        <row r="9673">
          <cell r="A9673" t="str">
            <v>DrugCurr.GENERIC_DRUG_NME as generic,</v>
          </cell>
        </row>
        <row r="9674">
          <cell r="A9674" t="str">
            <v>DrugCurr.DRUG_SUBSTITUTION_CDE as abgcode,</v>
          </cell>
        </row>
        <row r="9675">
          <cell r="A9675" t="str">
            <v>Chapter.dsc as dsc,</v>
          </cell>
        </row>
        <row r="9676">
          <cell r="A9676" t="str">
            <v>DrugCurr.SPECIALTY_PHCY_IND as spind,</v>
          </cell>
        </row>
        <row r="9677">
          <cell r="A9677" t="str">
            <v>(Claim.bil_net_check_amt) as netcost,</v>
          </cell>
        </row>
        <row r="9678">
          <cell r="A9678" t="str">
            <v>(Claim.bil_net_check_amt+Claim.bil_derived_copay_amt+Claim.bil_deduct_applied_amt)as grosscost,</v>
          </cell>
        </row>
        <row r="9679">
          <cell r="A9679" t="str">
            <v>(Claim.bil_final_ingredient_cost_amt &amp;xcopay) as ingcost,</v>
          </cell>
        </row>
        <row r="9680">
          <cell r="A9680" t="str">
            <v>(Claim.claim_count_nbr) as nclaims,</v>
          </cell>
        </row>
        <row r="9681">
          <cell r="A9681" t="str">
            <v>(Claim.inferred_fill_qty) as qty,</v>
          </cell>
        </row>
        <row r="9682">
          <cell r="A9682" t="str">
            <v>(Claim.fill_days_supply_qty) as days,</v>
          </cell>
        </row>
        <row r="9683">
          <cell r="A9683" t="str">
            <v>(((Claim.&amp;pd_awp._unit_cost_amt (float))  * Claim.inferred_fill_qty  )) as awp,</v>
          </cell>
        </row>
        <row r="9684">
          <cell r="A9684" t="str">
            <v>(Claim.patient_id) as npats,</v>
          </cell>
        </row>
        <row r="9685">
          <cell r="A9685" t="str">
            <v>(Claim.client_elig_membership_id) as nusers</v>
          </cell>
        </row>
        <row r="9690">
          <cell r="A9690" t="str">
            <v xml:space="preserve">from &amp;table Claim, </v>
          </cell>
        </row>
        <row r="9691">
          <cell r="A9691" t="str">
            <v>IW_DEFLT_PRODDB_V.MEDICAL_PRODUCT_CURRENT DrugCurr</v>
          </cell>
        </row>
        <row r="9692">
          <cell r="A9692" t="str">
            <v>&amp;ce_from</v>
          </cell>
        </row>
        <row r="9693">
          <cell r="A9693" t="str">
            <v xml:space="preserve">  ,IW_DEFLT_PRODDB_V.DRUG_FORMULARY_MAP FormMap</v>
          </cell>
        </row>
        <row r="9694">
          <cell r="A9694" t="str">
            <v xml:space="preserve">  ,IW_DEFLT_PRODDB_V.CHAPTER Chapter</v>
          </cell>
        </row>
        <row r="9696">
          <cell r="A9696" t="str">
            <v/>
          </cell>
        </row>
        <row r="9697">
          <cell r="A9697" t="str">
            <v xml:space="preserve">WHERE claim.&amp;CONSTRAINT_LEVEL._operational_id in (select CONSTRAINT_VAR From MWAD_USERDB.&amp;CONSTRAINT_TABLE CONS Group by 1)                                       </v>
          </cell>
        </row>
        <row r="9698">
          <cell r="A9698" t="str">
            <v>and  (Claim.&amp;datetype BETWEEN &amp;start2 and &amp;end2) and (DrugCurr.DRUG_SUBSTITUTION_CDE = 'B') and (claim.mail_retail_cde = 'R' )</v>
          </cell>
        </row>
        <row r="9699">
          <cell r="A9699" t="str">
            <v>and  DrugCurr.PRODUCT_SERVICE_ID = Claim.BIL_PRODUCT_SERVICE_ID and FormMap.PRODUCT_SERVICE_ID = DrugCurr.PRODUCT_SERVICE_ID</v>
          </cell>
        </row>
        <row r="9700">
          <cell r="A9700" t="str">
            <v>and Chapter.chapter_id = FormMap.MED_formulary_chapter_1_id</v>
          </cell>
        </row>
        <row r="9701">
          <cell r="A9701" t="str">
            <v>&amp;ce_where</v>
          </cell>
        </row>
        <row r="9702">
          <cell r="A9702" t="str">
            <v>&amp;custom_constraint &amp;addl_constraint &amp;compounds &amp;specialty &amp;mailretail &amp;bg_constraint &amp;patage_constraint &amp;am_constraint &amp;ex_constraint &amp;ce_constraint &amp;cob_constraint &amp;m_constraint &amp;SSG &amp;ZNC</v>
          </cell>
        </row>
        <row r="9703">
          <cell r="A9703" t="str">
            <v>&amp;constraint_join1)topd</v>
          </cell>
        </row>
        <row r="9704">
          <cell r="A9704" t="str">
            <v/>
          </cell>
        </row>
        <row r="9705">
          <cell r="A9705" t="str">
            <v>group by</v>
          </cell>
        </row>
        <row r="9706">
          <cell r="A9706" t="str">
            <v>brand, generic, abgcode, dsc, spind</v>
          </cell>
        </row>
        <row r="9707">
          <cell r="A9707" t="str">
            <v/>
          </cell>
        </row>
        <row r="9708">
          <cell r="A9708" t="str">
            <v>);</v>
          </cell>
        </row>
        <row r="9711">
          <cell r="A9711" t="str">
            <v>/*******************************************************************************/</v>
          </cell>
        </row>
        <row r="9712">
          <cell r="A9712" t="str">
            <v>/* Create top 100 Generic Opportunity Drug Report Mail TOTAL2*/</v>
          </cell>
        </row>
        <row r="9713">
          <cell r="A9713" t="str">
            <v>/*******************************************************************************/</v>
          </cell>
        </row>
        <row r="9714">
          <cell r="A9714" t="str">
            <v>create table genoppm_TOTAL2 as</v>
          </cell>
        </row>
        <row r="9715">
          <cell r="A9715" t="str">
            <v>select * from connection to odbc</v>
          </cell>
        </row>
        <row r="9716">
          <cell r="A9716" t="str">
            <v xml:space="preserve">(select </v>
          </cell>
        </row>
        <row r="9717">
          <cell r="A9717" t="str">
            <v>topd.brand as brand,</v>
          </cell>
        </row>
        <row r="9718">
          <cell r="A9718" t="str">
            <v>topd.generic as generic,</v>
          </cell>
        </row>
        <row r="9719">
          <cell r="A9719" t="str">
            <v>topd.abgcode as abgcode,</v>
          </cell>
        </row>
        <row r="9720">
          <cell r="A9720" t="str">
            <v>topd.dsc as dsc,</v>
          </cell>
        </row>
        <row r="9721">
          <cell r="A9721" t="str">
            <v>topd.spind as spind,</v>
          </cell>
        </row>
        <row r="9722">
          <cell r="A9722" t="str">
            <v>sum(topd.netcost)as netcost,</v>
          </cell>
        </row>
        <row r="9723">
          <cell r="A9723" t="str">
            <v>sum(topd.grosscost) as grosscost,</v>
          </cell>
        </row>
        <row r="9724">
          <cell r="A9724" t="str">
            <v>sum(topd.ingcost) as ingcost,</v>
          </cell>
        </row>
        <row r="9725">
          <cell r="A9725" t="str">
            <v>sum(topd.nclaims) as nclaims,</v>
          </cell>
        </row>
        <row r="9726">
          <cell r="A9726" t="str">
            <v>sum(topd.qty) as qty,</v>
          </cell>
        </row>
        <row r="9727">
          <cell r="A9727" t="str">
            <v>sum(topd.days) as days,</v>
          </cell>
        </row>
        <row r="9728">
          <cell r="A9728" t="str">
            <v>sum(topd.awp) as awp,</v>
          </cell>
        </row>
        <row r="9729">
          <cell r="A9729" t="str">
            <v>count(distinct topd.npats) as npats,</v>
          </cell>
        </row>
        <row r="9730">
          <cell r="A9730" t="str">
            <v>count(distinct topd.nusers) as nusers</v>
          </cell>
        </row>
        <row r="9731">
          <cell r="A9731" t="str">
            <v>from</v>
          </cell>
        </row>
        <row r="9732">
          <cell r="A9732" t="str">
            <v xml:space="preserve">  (select</v>
          </cell>
        </row>
        <row r="9733">
          <cell r="A9733" t="str">
            <v>DrugCurr.BRAND_NME as brand,</v>
          </cell>
        </row>
        <row r="9734">
          <cell r="A9734" t="str">
            <v>DrugCurr.GENERIC_DRUG_NME as generic,</v>
          </cell>
        </row>
        <row r="9735">
          <cell r="A9735" t="str">
            <v>DrugCurr.DRUG_SUBSTITUTION_CDE as abgcode,</v>
          </cell>
        </row>
        <row r="9736">
          <cell r="A9736" t="str">
            <v>Chapter.dsc as dsc,</v>
          </cell>
        </row>
        <row r="9737">
          <cell r="A9737" t="str">
            <v>DrugCurr.SPECIALTY_PHCY_IND as spind,</v>
          </cell>
        </row>
        <row r="9738">
          <cell r="A9738" t="str">
            <v>(Claim.bil_net_check_amt) as netcost,</v>
          </cell>
        </row>
        <row r="9739">
          <cell r="A9739" t="str">
            <v>(Claim.bil_net_check_amt+Claim.bil_derived_copay_amt+Claim.bil_deduct_applied_amt)as grosscost,</v>
          </cell>
        </row>
        <row r="9740">
          <cell r="A9740" t="str">
            <v>(Claim.bil_final_ingredient_cost_amt &amp;xcopay) as ingcost,</v>
          </cell>
        </row>
        <row r="9741">
          <cell r="A9741" t="str">
            <v>(Claim.claim_count_nbr) as nclaims,</v>
          </cell>
        </row>
        <row r="9742">
          <cell r="A9742" t="str">
            <v>(Claim.inferred_fill_qty) as qty,</v>
          </cell>
        </row>
        <row r="9743">
          <cell r="A9743" t="str">
            <v>(Claim.fill_days_supply_qty) as days,</v>
          </cell>
        </row>
        <row r="9744">
          <cell r="A9744" t="str">
            <v>(((Claim.&amp;pd_awp._unit_cost_amt (float))  * Claim.inferred_fill_qty  )) as awp,</v>
          </cell>
        </row>
        <row r="9745">
          <cell r="A9745" t="str">
            <v>(Claim.patient_id) as npats,</v>
          </cell>
        </row>
        <row r="9746">
          <cell r="A9746" t="str">
            <v>(Claim.client_elig_membership_id) as nusers</v>
          </cell>
        </row>
        <row r="9751">
          <cell r="A9751" t="str">
            <v xml:space="preserve">from &amp;table Claim, </v>
          </cell>
        </row>
        <row r="9752">
          <cell r="A9752" t="str">
            <v>IW_DEFLT_PRODDB_V.MEDICAL_PRODUCT_CURRENT DrugCurr</v>
          </cell>
        </row>
        <row r="9753">
          <cell r="A9753" t="str">
            <v>&amp;ce_from</v>
          </cell>
        </row>
        <row r="9754">
          <cell r="A9754" t="str">
            <v xml:space="preserve">  ,IW_DEFLT_PRODDB_V.DRUG_FORMULARY_MAP FormMap</v>
          </cell>
        </row>
        <row r="9755">
          <cell r="A9755" t="str">
            <v xml:space="preserve">  ,IW_DEFLT_PRODDB_V.CHAPTER Chapter</v>
          </cell>
        </row>
        <row r="9757">
          <cell r="A9757" t="str">
            <v/>
          </cell>
        </row>
        <row r="9758">
          <cell r="A9758" t="str">
            <v xml:space="preserve">WHERE claim.&amp;CONSTRAINT_LEVEL._operational_id in (select CONSTRAINT_VAR From MWAD_USERDB.&amp;CONSTRAINT_TABLE CONS Group by 1)                                       </v>
          </cell>
        </row>
        <row r="9759">
          <cell r="A9759" t="str">
            <v>and  (Claim.&amp;datetype BETWEEN &amp;start2 and &amp;end2) and (DrugCurr.DRUG_SUBSTITUTION_CDE = 'B') and (claim.mail_retail_cde = 'M' )</v>
          </cell>
        </row>
        <row r="9760">
          <cell r="A9760" t="str">
            <v>and  DrugCurr.PRODUCT_SERVICE_ID = Claim.BIL_PRODUCT_SERVICE_ID and FormMap.PRODUCT_SERVICE_ID = DrugCurr.PRODUCT_SERVICE_ID</v>
          </cell>
        </row>
        <row r="9761">
          <cell r="A9761" t="str">
            <v>and Chapter.chapter_id = FormMap.MED_formulary_chapter_1_id</v>
          </cell>
        </row>
        <row r="9762">
          <cell r="A9762" t="str">
            <v>&amp;ce_where</v>
          </cell>
        </row>
        <row r="9763">
          <cell r="A9763" t="str">
            <v>&amp;custom_constraint &amp;addl_constraint &amp;compounds &amp;specialty &amp;mailretail &amp;bg_constraint &amp;patage_constraint &amp;am_constraint &amp;ex_constraint &amp;ce_constraint &amp;cob_constraint &amp;m_constraint &amp;SSG &amp;ZNC</v>
          </cell>
        </row>
        <row r="9764">
          <cell r="A9764" t="str">
            <v>&amp;constraint_join1)topd</v>
          </cell>
        </row>
        <row r="9765">
          <cell r="A9765" t="str">
            <v/>
          </cell>
        </row>
        <row r="9766">
          <cell r="A9766" t="str">
            <v>group by</v>
          </cell>
        </row>
        <row r="9767">
          <cell r="A9767" t="str">
            <v>brand, generic, abgcode, dsc, spind</v>
          </cell>
        </row>
        <row r="9768">
          <cell r="A9768" t="str">
            <v/>
          </cell>
        </row>
        <row r="9769">
          <cell r="A9769" t="str">
            <v>);</v>
          </cell>
        </row>
        <row r="9773">
          <cell r="A9773" t="str">
            <v>/*********************************************************/</v>
          </cell>
        </row>
        <row r="9774">
          <cell r="A9774" t="str">
            <v>/* Create top 50 Specialty Drug Report TOTAL1*/</v>
          </cell>
        </row>
        <row r="9775">
          <cell r="A9775" t="str">
            <v>/*********************************************************/</v>
          </cell>
        </row>
        <row r="9776">
          <cell r="A9776" t="str">
            <v>create table sptopdrugs_TOTAL1 as</v>
          </cell>
        </row>
        <row r="9777">
          <cell r="A9777" t="str">
            <v>select * from connection to odbc</v>
          </cell>
        </row>
        <row r="9778">
          <cell r="A9778" t="str">
            <v xml:space="preserve">(select </v>
          </cell>
        </row>
        <row r="9779">
          <cell r="A9779" t="str">
            <v>topd.brand as brand,</v>
          </cell>
        </row>
        <row r="9780">
          <cell r="A9780" t="str">
            <v>topd.generic as generic,</v>
          </cell>
        </row>
        <row r="9781">
          <cell r="A9781" t="str">
            <v>topd.abgcode as abgcode,</v>
          </cell>
        </row>
        <row r="9782">
          <cell r="A9782" t="str">
            <v>topd.dsc as dsc,</v>
          </cell>
        </row>
        <row r="9783">
          <cell r="A9783" t="str">
            <v>sum(topd.netcost)as netcost,</v>
          </cell>
        </row>
        <row r="9784">
          <cell r="A9784" t="str">
            <v>sum(topd.grosscost) as grosscost,</v>
          </cell>
        </row>
        <row r="9785">
          <cell r="A9785" t="str">
            <v>sum(topd.ingcost) as ingcost,</v>
          </cell>
        </row>
        <row r="9786">
          <cell r="A9786" t="str">
            <v>sum(topd.nclaims) as nclaims,</v>
          </cell>
        </row>
        <row r="9787">
          <cell r="A9787" t="str">
            <v>sum(topd.qty) as qty,</v>
          </cell>
        </row>
        <row r="9788">
          <cell r="A9788" t="str">
            <v>sum(topd.days) as days,</v>
          </cell>
        </row>
        <row r="9789">
          <cell r="A9789" t="str">
            <v>sum(topd.awp) as awp,</v>
          </cell>
        </row>
        <row r="9790">
          <cell r="A9790" t="str">
            <v>count(distinct topd.npats) as npats,</v>
          </cell>
        </row>
        <row r="9791">
          <cell r="A9791" t="str">
            <v>count(distinct topd.nusers) as nusers</v>
          </cell>
        </row>
        <row r="9792">
          <cell r="A9792" t="str">
            <v>from</v>
          </cell>
        </row>
        <row r="9793">
          <cell r="A9793" t="str">
            <v xml:space="preserve">  (select</v>
          </cell>
        </row>
        <row r="9794">
          <cell r="A9794" t="str">
            <v xml:space="preserve">   DrugCurr.BRAND_NME as brand,</v>
          </cell>
        </row>
        <row r="9795">
          <cell r="A9795" t="str">
            <v xml:space="preserve">   DrugCurr.GENERIC_DRUG_NME as generic,</v>
          </cell>
        </row>
        <row r="9796">
          <cell r="A9796" t="str">
            <v xml:space="preserve">  (substr('ABGA',index('ABG ',Claim.&amp;brand_generic ),1)) as abgcode,</v>
          </cell>
        </row>
        <row r="9797">
          <cell r="A9797" t="str">
            <v xml:space="preserve">   SpclPhcyThp.dsc as dsc,</v>
          </cell>
        </row>
        <row r="9798">
          <cell r="A9798" t="str">
            <v xml:space="preserve">    (Claim.bil_net_check_amt) as netcost,</v>
          </cell>
        </row>
        <row r="9799">
          <cell r="A9799" t="str">
            <v>(Claim.bil_net_check_amt+Claim.bil_derived_copay_amt+Claim.bil_deduct_applied_amt)as grosscost,</v>
          </cell>
        </row>
        <row r="9800">
          <cell r="A9800" t="str">
            <v xml:space="preserve"> (Claim.bil_final_ingredient_cost_amt &amp;xcopay) as ingcost,</v>
          </cell>
        </row>
        <row r="9801">
          <cell r="A9801" t="str">
            <v xml:space="preserve">    (Claim.claim_count_nbr) as nclaims,</v>
          </cell>
        </row>
        <row r="9802">
          <cell r="A9802" t="str">
            <v xml:space="preserve">    (Claim.inferred_fill_qty) as qty,</v>
          </cell>
        </row>
        <row r="9803">
          <cell r="A9803" t="str">
            <v xml:space="preserve">    (Claim.fill_days_supply_qty) as days,</v>
          </cell>
        </row>
        <row r="9804">
          <cell r="A9804" t="str">
            <v xml:space="preserve">  (((Claim.&amp;pd_awp._unit_cost_amt (float))  * Claim.inferred_fill_qty  )) as awp,</v>
          </cell>
        </row>
        <row r="9805">
          <cell r="A9805" t="str">
            <v xml:space="preserve">      ( Claim.patient_id) as npats,</v>
          </cell>
        </row>
        <row r="9806">
          <cell r="A9806" t="str">
            <v xml:space="preserve">     (Claim.client_elig_membership_id) as nusers</v>
          </cell>
        </row>
        <row r="9811">
          <cell r="A9811" t="str">
            <v xml:space="preserve">from &amp;table Claim, </v>
          </cell>
        </row>
        <row r="9812">
          <cell r="A9812" t="str">
            <v>IW_DEFLT_PRODDB_V.MEDICAL_PRODUCT_CURRENT DrugCurr</v>
          </cell>
        </row>
        <row r="9813">
          <cell r="A9813" t="str">
            <v>&amp;ce_from &amp;schap_from</v>
          </cell>
        </row>
        <row r="9814">
          <cell r="A9814" t="str">
            <v xml:space="preserve">   ,IW_DEFLT_PRODDB_V.SPECIALTY_PHCY_THERAP_CLASS SpclPhcyThp</v>
          </cell>
        </row>
        <row r="9815">
          <cell r="A9815" t="str">
            <v/>
          </cell>
        </row>
        <row r="9816">
          <cell r="A9816" t="str">
            <v xml:space="preserve">WHERE claim.&amp;CONSTRAINT_LEVEL._operational_id in (select CONSTRAINT_VAR From MWAD_USERDB.&amp;CONSTRAINT_TABLE CONS Group by 1)                                       </v>
          </cell>
        </row>
        <row r="9817">
          <cell r="A9817" t="str">
            <v xml:space="preserve">     and (Claim.&amp;datetype BETWEEN &amp;start1 and &amp;end1) and (DrugCurr.SPECIALTY_PHCY_IND = '1' ) and DrugCurr.SPECIALTY_PHCY_CLASS_CDE = SpclPhcyThp.specialty_phcy_class_cde </v>
          </cell>
        </row>
        <row r="9818">
          <cell r="A9818" t="str">
            <v xml:space="preserve">     and DrugCurr.PRODUCT_SERVICE_ID = Claim.BIL_PRODUCT_SERVICE_ID</v>
          </cell>
        </row>
        <row r="9819">
          <cell r="A9819" t="str">
            <v>&amp;ce_where &amp;schap_where</v>
          </cell>
        </row>
        <row r="9820">
          <cell r="A9820" t="str">
            <v>&amp;custom_constraint &amp;addl_constraint &amp;compounds &amp;specialty &amp;mailretail &amp;bg_constraint &amp;patage_constraint &amp;am_constraint &amp;ex_constraint &amp;ce_constraint &amp;cob_constraint &amp;m_constraint &amp;SSG &amp;ZNC</v>
          </cell>
        </row>
        <row r="9821">
          <cell r="A9821" t="str">
            <v>&amp;constraint_join1) topd</v>
          </cell>
        </row>
        <row r="9822">
          <cell r="A9822" t="str">
            <v/>
          </cell>
        </row>
        <row r="9823">
          <cell r="A9823" t="str">
            <v>group by</v>
          </cell>
        </row>
        <row r="9824">
          <cell r="A9824" t="str">
            <v xml:space="preserve">   brand, generic, abgcode,dsc</v>
          </cell>
        </row>
        <row r="9825">
          <cell r="A9825" t="str">
            <v>);</v>
          </cell>
        </row>
        <row r="9827">
          <cell r="A9827" t="str">
            <v>/*********************************************************/</v>
          </cell>
        </row>
        <row r="9828">
          <cell r="A9828" t="str">
            <v>/* Create top 50 Specialty Drug Report TOTAL2*/</v>
          </cell>
        </row>
        <row r="9829">
          <cell r="A9829" t="str">
            <v>/*********************************************************/</v>
          </cell>
        </row>
        <row r="9830">
          <cell r="A9830" t="str">
            <v>create table sptopdrugs_TOTAL2 as</v>
          </cell>
        </row>
        <row r="9831">
          <cell r="A9831" t="str">
            <v>select * from connection to odbc</v>
          </cell>
        </row>
        <row r="9832">
          <cell r="A9832" t="str">
            <v xml:space="preserve">(select </v>
          </cell>
        </row>
        <row r="9833">
          <cell r="A9833" t="str">
            <v>topd.brand as brand,</v>
          </cell>
        </row>
        <row r="9834">
          <cell r="A9834" t="str">
            <v>topd.generic as generic,</v>
          </cell>
        </row>
        <row r="9835">
          <cell r="A9835" t="str">
            <v>topd.abgcode as abgcode,</v>
          </cell>
        </row>
        <row r="9836">
          <cell r="A9836" t="str">
            <v>topd.dsc as dsc,</v>
          </cell>
        </row>
        <row r="9837">
          <cell r="A9837" t="str">
            <v>sum(topd.netcost) as netcost,</v>
          </cell>
        </row>
        <row r="9838">
          <cell r="A9838" t="str">
            <v>sum(topd.grosscost) as grosscost,</v>
          </cell>
        </row>
        <row r="9839">
          <cell r="A9839" t="str">
            <v>sum(topd.ingcost) as ingcost,</v>
          </cell>
        </row>
        <row r="9840">
          <cell r="A9840" t="str">
            <v>sum(topd.nclaims) as nclaims,</v>
          </cell>
        </row>
        <row r="9841">
          <cell r="A9841" t="str">
            <v>sum(topd.qty) as qty,</v>
          </cell>
        </row>
        <row r="9842">
          <cell r="A9842" t="str">
            <v>sum(topd.days) as days,</v>
          </cell>
        </row>
        <row r="9843">
          <cell r="A9843" t="str">
            <v>sum(topd.awp) as awp,</v>
          </cell>
        </row>
        <row r="9844">
          <cell r="A9844" t="str">
            <v>count(distinct topd.npats) as npats,</v>
          </cell>
        </row>
        <row r="9845">
          <cell r="A9845" t="str">
            <v>count(distinct topd.nusers) as nusers</v>
          </cell>
        </row>
        <row r="9846">
          <cell r="A9846" t="str">
            <v>from</v>
          </cell>
        </row>
        <row r="9847">
          <cell r="A9847" t="str">
            <v xml:space="preserve">  (select</v>
          </cell>
        </row>
        <row r="9848">
          <cell r="A9848" t="str">
            <v xml:space="preserve">   DrugCurr.BRAND_NME as brand,</v>
          </cell>
        </row>
        <row r="9849">
          <cell r="A9849" t="str">
            <v xml:space="preserve">   DrugCurr.GENERIC_DRUG_NME as generic,</v>
          </cell>
        </row>
        <row r="9850">
          <cell r="A9850" t="str">
            <v xml:space="preserve">  (substr('ABGA',index('ABG ',Claim.&amp;brand_generic),1)) as abgcode,</v>
          </cell>
        </row>
        <row r="9851">
          <cell r="A9851" t="str">
            <v xml:space="preserve">   SpclPhcyThp.dsc as dsc,</v>
          </cell>
        </row>
        <row r="9852">
          <cell r="A9852" t="str">
            <v xml:space="preserve">    (Claim.bil_net_check_amt) as netcost,</v>
          </cell>
        </row>
        <row r="9853">
          <cell r="A9853" t="str">
            <v>(Claim.bil_net_check_amt+Claim.bil_derived_copay_amt+Claim.bil_deduct_applied_amt)as grosscost,</v>
          </cell>
        </row>
        <row r="9854">
          <cell r="A9854" t="str">
            <v xml:space="preserve"> (Claim.bil_final_ingredient_cost_amt &amp;xcopay) as ingcost,</v>
          </cell>
        </row>
        <row r="9855">
          <cell r="A9855" t="str">
            <v xml:space="preserve">    (Claim.claim_count_nbr) as nclaims,</v>
          </cell>
        </row>
        <row r="9856">
          <cell r="A9856" t="str">
            <v xml:space="preserve">    (Claim.inferred_fill_qty) as qty,</v>
          </cell>
        </row>
        <row r="9857">
          <cell r="A9857" t="str">
            <v xml:space="preserve">    (Claim.fill_days_supply_qty) as days,</v>
          </cell>
        </row>
        <row r="9858">
          <cell r="A9858" t="str">
            <v xml:space="preserve">  (((Claim.&amp;pd_awp._unit_cost_amt (float))  * Claim.inferred_fill_qty  )) as awp,</v>
          </cell>
        </row>
        <row r="9859">
          <cell r="A9859" t="str">
            <v xml:space="preserve">      ( Claim.patient_id) as npats,</v>
          </cell>
        </row>
        <row r="9860">
          <cell r="A9860" t="str">
            <v xml:space="preserve">     (Claim.client_elig_membership_id) as nusers</v>
          </cell>
        </row>
        <row r="9865">
          <cell r="A9865" t="str">
            <v xml:space="preserve">from &amp;table Claim, </v>
          </cell>
        </row>
        <row r="9866">
          <cell r="A9866" t="str">
            <v>IW_DEFLT_PRODDB_V.MEDICAL_PRODUCT_CURRENT DrugCurr</v>
          </cell>
        </row>
        <row r="9867">
          <cell r="A9867" t="str">
            <v>&amp;ce_from &amp;schap_from</v>
          </cell>
        </row>
        <row r="9868">
          <cell r="A9868" t="str">
            <v xml:space="preserve">   ,IW_DEFLT_PRODDB_V.SPECIALTY_PHCY_THERAP_CLASS SpclPhcyThp</v>
          </cell>
        </row>
        <row r="9869">
          <cell r="A9869" t="str">
            <v/>
          </cell>
        </row>
        <row r="9870">
          <cell r="A9870" t="str">
            <v xml:space="preserve">WHERE claim.&amp;CONSTRAINT_LEVEL._operational_id in (select CONSTRAINT_VAR From MWAD_USERDB.&amp;CONSTRAINT_TABLE CONS Group by 1)                                       </v>
          </cell>
        </row>
        <row r="9871">
          <cell r="A9871" t="str">
            <v xml:space="preserve">     and (Claim.&amp;datetype BETWEEN &amp;start2 and &amp;end2) and (DrugCurr.SPECIALTY_PHCY_IND = '1' ) and DrugCurr.SPECIALTY_PHCY_CLASS_CDE = SpclPhcyThp.specialty_phcy_class_cde </v>
          </cell>
        </row>
        <row r="9872">
          <cell r="A9872" t="str">
            <v xml:space="preserve">   and  DrugCurr.PRODUCT_SERVICE_ID = Claim.BIL_PRODUCT_SERVICE_ID</v>
          </cell>
        </row>
        <row r="9873">
          <cell r="A9873" t="str">
            <v>&amp;ce_where &amp;schap_where</v>
          </cell>
        </row>
        <row r="9874">
          <cell r="A9874" t="str">
            <v>&amp;custom_constraint &amp;addl_constraint &amp;compounds &amp;specialty &amp;mailretail &amp;bg_constraint &amp;patage_constraint &amp;am_constraint &amp;ex_constraint &amp;ce_constraint &amp;cob_constraint &amp;m_constraint &amp;SSG &amp;ZNC</v>
          </cell>
        </row>
        <row r="9875">
          <cell r="A9875" t="str">
            <v>&amp;constraint_join1)topd</v>
          </cell>
        </row>
        <row r="9876">
          <cell r="A9876" t="str">
            <v/>
          </cell>
        </row>
        <row r="9877">
          <cell r="A9877" t="str">
            <v>group by</v>
          </cell>
        </row>
        <row r="9878">
          <cell r="A9878" t="str">
            <v xml:space="preserve">   brand, generic, abgcode,dsc</v>
          </cell>
        </row>
        <row r="9879">
          <cell r="A9879" t="str">
            <v>);</v>
          </cell>
        </row>
        <row r="9884">
          <cell r="A9884" t="str">
            <v>/*******************************************************************************/</v>
          </cell>
        </row>
        <row r="9885">
          <cell r="A9885" t="str">
            <v>/* Create top 50 SS Generic Retail Non-Spec Drug Report TOTAL2*/</v>
          </cell>
        </row>
        <row r="9886">
          <cell r="A9886" t="str">
            <v>/*******************************************************************************/</v>
          </cell>
        </row>
        <row r="9887">
          <cell r="A9887" t="str">
            <v>create table ssgrtopdrugs_TOTAL2 as</v>
          </cell>
        </row>
        <row r="9888">
          <cell r="A9888" t="str">
            <v>select * from connection to odbc</v>
          </cell>
        </row>
        <row r="9889">
          <cell r="A9889" t="str">
            <v xml:space="preserve">(select </v>
          </cell>
        </row>
        <row r="9890">
          <cell r="A9890" t="str">
            <v>topd.brand as brand,</v>
          </cell>
        </row>
        <row r="9891">
          <cell r="A9891" t="str">
            <v>topd.generic as generic,</v>
          </cell>
        </row>
        <row r="9892">
          <cell r="A9892" t="str">
            <v>topd.abgcode as abgcode,</v>
          </cell>
        </row>
        <row r="9893">
          <cell r="A9893" t="str">
            <v>topd.dsc as dsc,</v>
          </cell>
        </row>
        <row r="9894">
          <cell r="A9894" t="str">
            <v>sum(topd.netcost) as netcost,</v>
          </cell>
        </row>
        <row r="9895">
          <cell r="A9895" t="str">
            <v>sum(topd.grosscost) as grosscost,</v>
          </cell>
        </row>
        <row r="9896">
          <cell r="A9896" t="str">
            <v>sum(topd.ingcost) as ingcost,</v>
          </cell>
        </row>
        <row r="9897">
          <cell r="A9897" t="str">
            <v>sum(topd.profee) as profee,</v>
          </cell>
        </row>
        <row r="9898">
          <cell r="A9898" t="str">
            <v>sum(topd.copay) as copay,</v>
          </cell>
        </row>
        <row r="9899">
          <cell r="A9899" t="str">
            <v>sum(topd.deduct) as deduct,</v>
          </cell>
        </row>
        <row r="9900">
          <cell r="A9900" t="str">
            <v>sum(topd.tax) as tax,</v>
          </cell>
        </row>
        <row r="9901">
          <cell r="A9901" t="str">
            <v>sum(topd.nclaims) as nclaims,</v>
          </cell>
        </row>
        <row r="9902">
          <cell r="A9902" t="str">
            <v>sum(topd.qty) as qty,</v>
          </cell>
        </row>
        <row r="9903">
          <cell r="A9903" t="str">
            <v>sum(topd.days) as days,</v>
          </cell>
        </row>
        <row r="9904">
          <cell r="A9904" t="str">
            <v>sum(topd.awp) as awp,</v>
          </cell>
        </row>
        <row r="9905">
          <cell r="A9905" t="str">
            <v>count(distinct topd.npats) as npats,</v>
          </cell>
        </row>
        <row r="9906">
          <cell r="A9906" t="str">
            <v>count(distinct topd.nusers) as nusers</v>
          </cell>
        </row>
        <row r="9907">
          <cell r="A9907" t="str">
            <v>from</v>
          </cell>
        </row>
        <row r="9908">
          <cell r="A9908" t="str">
            <v xml:space="preserve">  (select</v>
          </cell>
        </row>
        <row r="9909">
          <cell r="A9909" t="str">
            <v>DrugCurr.BRAND_NME as brand,</v>
          </cell>
        </row>
        <row r="9910">
          <cell r="A9910" t="str">
            <v>DrugCurr.GENERIC_DRUG_NME as generic,</v>
          </cell>
        </row>
        <row r="9911">
          <cell r="A9911" t="str">
            <v>(substr('ABGA',index('ABG ',Claim.&amp;brand_generic),1)) as abgcode,</v>
          </cell>
        </row>
        <row r="9912">
          <cell r="A9912" t="str">
            <v>Chapter.dsc as dsc,</v>
          </cell>
        </row>
        <row r="9913">
          <cell r="A9913" t="str">
            <v>(Claim.bil_net_check_amt) as netcost,</v>
          </cell>
        </row>
        <row r="9914">
          <cell r="A9914" t="str">
            <v>(Claim.bil_final_ingredient_cost_amt+claim.bil_dispensing_fee_amt+claim.bil_incentive_fee_total_amt+Claim.bil_sales_tax_total_amt) as grosscost,</v>
          </cell>
        </row>
        <row r="9915">
          <cell r="A9915" t="str">
            <v>(Claim.bil_final_ingredient_cost_amt &amp;xcopay) as ingcost,</v>
          </cell>
        </row>
        <row r="9916">
          <cell r="A9916" t="str">
            <v>(claim.bil_dispensing_fee_amt+claim.bil_incentive_fee_total_amt) as profee,</v>
          </cell>
        </row>
        <row r="9917">
          <cell r="A9917" t="str">
            <v>(Claim.bil_derived_copay_amt) as copay,</v>
          </cell>
        </row>
        <row r="9918">
          <cell r="A9918" t="str">
            <v>(Claim.bil_deduct_applied_amt) as deduct ,</v>
          </cell>
        </row>
        <row r="9919">
          <cell r="A9919" t="str">
            <v>(Claim.bil_sales_tax_total_amt) as tax,</v>
          </cell>
        </row>
        <row r="9920">
          <cell r="A9920" t="str">
            <v>(Claim.claim_count_nbr) as nclaims,</v>
          </cell>
        </row>
        <row r="9921">
          <cell r="A9921" t="str">
            <v>(Claim.inferred_fill_qty) as qty,</v>
          </cell>
        </row>
        <row r="9922">
          <cell r="A9922" t="str">
            <v>(Claim.fill_days_supply_qty) as days,</v>
          </cell>
        </row>
        <row r="9923">
          <cell r="A9923" t="str">
            <v>(((Claim.&amp;pd_awp._unit_cost_amt (float))  * Claim.inferred_fill_qty  )) as awp,</v>
          </cell>
        </row>
        <row r="9924">
          <cell r="A9924" t="str">
            <v>( Claim.patient_id) as npats,</v>
          </cell>
        </row>
        <row r="9925">
          <cell r="A9925" t="str">
            <v>(Claim.client_elig_membership_id) as nusers</v>
          </cell>
        </row>
        <row r="9927">
          <cell r="A9927" t="str">
            <v xml:space="preserve">from &amp;table Claim, </v>
          </cell>
        </row>
        <row r="9928">
          <cell r="A9928" t="str">
            <v>IW_DEFLT_PRODDB_V.MEDICAL_PRODUCT_CURRENT DrugCurr</v>
          </cell>
        </row>
        <row r="9929">
          <cell r="A9929" t="str">
            <v>&amp;ce_from</v>
          </cell>
        </row>
        <row r="9930">
          <cell r="A9930" t="str">
            <v xml:space="preserve">  ,IW_DEFLT_PRODDB_V.DRUG_FORMULARY_MAP FormMap</v>
          </cell>
        </row>
        <row r="9931">
          <cell r="A9931" t="str">
            <v xml:space="preserve">  ,IW_DEFLT_PRODDB_V.CHAPTER Chapter</v>
          </cell>
        </row>
        <row r="9933">
          <cell r="A9933" t="str">
            <v xml:space="preserve">WHERE claim.&amp;CONSTRAINT_LEVEL._operational_id in (select CONSTRAINT_VAR From MWAD_USERDB.&amp;CONSTRAINT_TABLE CONS Group by 1)                                       </v>
          </cell>
        </row>
        <row r="9934">
          <cell r="A9934" t="str">
            <v>and  (Claim.&amp;datetype BETWEEN &amp;start2 and &amp;end2) and (DrugCurr.GENERIC_MFR_QUANTITY_CDE IN ('00' , '01' )) and ((substr('RMM',index('RMO',Claim.mail_retail_cde  ),1)) = 'R' ) and (Claim.&amp;brand_generic = 'G' )</v>
          </cell>
        </row>
        <row r="9935">
          <cell r="A9935" t="str">
            <v>and  DrugCurr.PRODUCT_SERVICE_ID = Claim.BIL_PRODUCT_SERVICE_ID and FormMap.PRODUCT_SERVICE_ID = DrugCurr.PRODUCT_SERVICE_ID and (DrugCurr.SPECIALTY_PHCY_IND = '0' )</v>
          </cell>
        </row>
        <row r="9936">
          <cell r="A9936" t="str">
            <v>and Chapter.chapter_id = FormMap.MED_formulary_chapter_1_id</v>
          </cell>
        </row>
        <row r="9937">
          <cell r="A9937" t="str">
            <v>&amp;ce_where</v>
          </cell>
        </row>
        <row r="9938">
          <cell r="A9938" t="str">
            <v>&amp;custom_constraint &amp;addl_constraint &amp;compounds &amp;specialty &amp;mailretail &amp;bg_constraint &amp;patage_constraint &amp;am_constraint &amp;ex_constraint &amp;ce_constraint &amp;cob_constraint &amp;m_constraint &amp;SSG &amp;ZNC</v>
          </cell>
        </row>
        <row r="9939">
          <cell r="A9939" t="str">
            <v>&amp;constraint_join1)topd</v>
          </cell>
        </row>
        <row r="9940">
          <cell r="A9940" t="str">
            <v/>
          </cell>
        </row>
        <row r="9941">
          <cell r="A9941" t="str">
            <v>group by</v>
          </cell>
        </row>
        <row r="9942">
          <cell r="A9942" t="str">
            <v>brand, generic, abgcode,dsc</v>
          </cell>
        </row>
        <row r="9943">
          <cell r="A9943" t="str">
            <v>);</v>
          </cell>
        </row>
        <row r="9949">
          <cell r="A9949" t="str">
            <v>/******************************************************************************/</v>
          </cell>
        </row>
        <row r="9950">
          <cell r="A9950" t="str">
            <v>/* Create top 50 SS Generic Mail Non-Spec Drug Report TOTAL2*/</v>
          </cell>
        </row>
        <row r="9951">
          <cell r="A9951" t="str">
            <v>/*****************************************************************************/</v>
          </cell>
        </row>
        <row r="9952">
          <cell r="A9952" t="str">
            <v>create table ssgmtopdrugs_TOTAL2 as</v>
          </cell>
        </row>
        <row r="9953">
          <cell r="A9953" t="str">
            <v>select * from connection to odbc</v>
          </cell>
        </row>
        <row r="9954">
          <cell r="A9954" t="str">
            <v xml:space="preserve">(select </v>
          </cell>
        </row>
        <row r="9955">
          <cell r="A9955" t="str">
            <v>topd.brand as brand,</v>
          </cell>
        </row>
        <row r="9956">
          <cell r="A9956" t="str">
            <v>topd.generic as generic,</v>
          </cell>
        </row>
        <row r="9957">
          <cell r="A9957" t="str">
            <v>topd.abgcode as abgcode,</v>
          </cell>
        </row>
        <row r="9958">
          <cell r="A9958" t="str">
            <v>topd.dsc as dsc,</v>
          </cell>
        </row>
        <row r="9959">
          <cell r="A9959" t="str">
            <v>sum(topd.netcost) as netcost,</v>
          </cell>
        </row>
        <row r="9960">
          <cell r="A9960" t="str">
            <v>sum(topd.grosscost) as grosscost,</v>
          </cell>
        </row>
        <row r="9961">
          <cell r="A9961" t="str">
            <v>sum(topd.ingcost) as ingcost,</v>
          </cell>
        </row>
        <row r="9962">
          <cell r="A9962" t="str">
            <v>sum(topd.profee) as profee,</v>
          </cell>
        </row>
        <row r="9963">
          <cell r="A9963" t="str">
            <v>sum(topd.copay) as copay,</v>
          </cell>
        </row>
        <row r="9964">
          <cell r="A9964" t="str">
            <v>sum(topd.deduct) as deduct,</v>
          </cell>
        </row>
        <row r="9965">
          <cell r="A9965" t="str">
            <v>sum(topd.tax) as tax,</v>
          </cell>
        </row>
        <row r="9966">
          <cell r="A9966" t="str">
            <v>sum(topd.nclaims) as nclaims,</v>
          </cell>
        </row>
        <row r="9967">
          <cell r="A9967" t="str">
            <v>sum(topd.qty) as qty,</v>
          </cell>
        </row>
        <row r="9968">
          <cell r="A9968" t="str">
            <v>sum(topd.days) as days,</v>
          </cell>
        </row>
        <row r="9969">
          <cell r="A9969" t="str">
            <v>sum(topd.awp) as awp,</v>
          </cell>
        </row>
        <row r="9970">
          <cell r="A9970" t="str">
            <v>count(distinct topd.npats) as npats,</v>
          </cell>
        </row>
        <row r="9971">
          <cell r="A9971" t="str">
            <v>count(distinct topd.nusers) as nusers</v>
          </cell>
        </row>
        <row r="9972">
          <cell r="A9972" t="str">
            <v>from</v>
          </cell>
        </row>
        <row r="9973">
          <cell r="A9973" t="str">
            <v xml:space="preserve">  (select</v>
          </cell>
        </row>
        <row r="9974">
          <cell r="A9974" t="str">
            <v>DrugCurr.BRAND_NME as brand,</v>
          </cell>
        </row>
        <row r="9975">
          <cell r="A9975" t="str">
            <v>DrugCurr.GENERIC_DRUG_NME as generic,</v>
          </cell>
        </row>
        <row r="9976">
          <cell r="A9976" t="str">
            <v>(substr('ABGA',index('ABG ',Claim.&amp;brand_generic),1)) as abgcode,</v>
          </cell>
        </row>
        <row r="9977">
          <cell r="A9977" t="str">
            <v>Chapter.dsc as dsc,</v>
          </cell>
        </row>
        <row r="9978">
          <cell r="A9978" t="str">
            <v>(Claim.bil_net_check_amt) as netcost,</v>
          </cell>
        </row>
        <row r="9979">
          <cell r="A9979" t="str">
            <v>(Claim.bil_final_ingredient_cost_amt+claim.bil_dispensing_fee_amt+claim.bil_incentive_fee_total_amt+Claim.bil_sales_tax_total_amt) as grosscost,</v>
          </cell>
        </row>
        <row r="9980">
          <cell r="A9980" t="str">
            <v>(Claim.bil_final_ingredient_cost_amt &amp;xcopay) as ingcost,</v>
          </cell>
        </row>
        <row r="9981">
          <cell r="A9981" t="str">
            <v>(claim.bil_dispensing_fee_amt+claim.bil_incentive_fee_total_amt) as profee,</v>
          </cell>
        </row>
        <row r="9982">
          <cell r="A9982" t="str">
            <v>(Claim.bil_derived_copay_amt) as copay,</v>
          </cell>
        </row>
        <row r="9983">
          <cell r="A9983" t="str">
            <v>(Claim.bil_deduct_applied_amt) as deduct ,</v>
          </cell>
        </row>
        <row r="9984">
          <cell r="A9984" t="str">
            <v>(Claim.bil_sales_tax_total_amt) as tax,</v>
          </cell>
        </row>
        <row r="9985">
          <cell r="A9985" t="str">
            <v>(Claim.claim_count_nbr) as nclaims,</v>
          </cell>
        </row>
        <row r="9986">
          <cell r="A9986" t="str">
            <v>(Claim.inferred_fill_qty) as qty,</v>
          </cell>
        </row>
        <row r="9987">
          <cell r="A9987" t="str">
            <v>(Claim.fill_days_supply_qty) as days,</v>
          </cell>
        </row>
        <row r="9988">
          <cell r="A9988" t="str">
            <v>(((Claim.&amp;pd_awp._unit_cost_amt (float))  * Claim.inferred_fill_qty  )) as awp,</v>
          </cell>
        </row>
        <row r="9989">
          <cell r="A9989" t="str">
            <v>( Claim.patient_id) as npats,</v>
          </cell>
        </row>
        <row r="9990">
          <cell r="A9990" t="str">
            <v>(Claim.client_elig_membership_id) as nusers</v>
          </cell>
        </row>
        <row r="9992">
          <cell r="A9992" t="str">
            <v xml:space="preserve">from &amp;table Claim, </v>
          </cell>
        </row>
        <row r="9993">
          <cell r="A9993" t="str">
            <v>IW_DEFLT_PRODDB_V.MEDICAL_PRODUCT_CURRENT DrugCurr</v>
          </cell>
        </row>
        <row r="9994">
          <cell r="A9994" t="str">
            <v>&amp;ce_from</v>
          </cell>
        </row>
        <row r="9995">
          <cell r="A9995" t="str">
            <v xml:space="preserve">  ,IW_DEFLT_PRODDB_V.DRUG_FORMULARY_MAP FormMap</v>
          </cell>
        </row>
        <row r="9996">
          <cell r="A9996" t="str">
            <v xml:space="preserve">  ,IW_DEFLT_PRODDB_V.CHAPTER Chapter</v>
          </cell>
        </row>
        <row r="9997">
          <cell r="A9997" t="str">
            <v/>
          </cell>
        </row>
        <row r="9998">
          <cell r="A9998" t="str">
            <v xml:space="preserve">WHERE claim.&amp;CONSTRAINT_LEVEL._operational_id in (select CONSTRAINT_VAR From MWAD_USERDB.&amp;CONSTRAINT_TABLE CONS Group by 1)                                       </v>
          </cell>
        </row>
        <row r="9999">
          <cell r="A9999" t="str">
            <v>and  (Claim.&amp;datetype BETWEEN &amp;start2 and &amp;end2) and (DrugCurr.GENERIC_MFR_QUANTITY_CDE IN ('00' , '01' )) and ((substr('RMM',index('RMO',Claim.mail_retail_cde  ),1)) = 'M' ) and (Claim.&amp;brand_generic = 'G' )</v>
          </cell>
        </row>
        <row r="10000">
          <cell r="A10000" t="str">
            <v>and  DrugCurr.PRODUCT_SERVICE_ID = Claim.BIL_PRODUCT_SERVICE_ID and FormMap.PRODUCT_SERVICE_ID = DrugCurr.PRODUCT_SERVICE_ID and (DrugCurr.SPECIALTY_PHCY_IND = '0' )</v>
          </cell>
        </row>
        <row r="10001">
          <cell r="A10001" t="str">
            <v>and Chapter.chapter_id = FormMap.MED_formulary_chapter_1_id</v>
          </cell>
        </row>
        <row r="10002">
          <cell r="A10002" t="str">
            <v>&amp;ce_where</v>
          </cell>
        </row>
        <row r="10003">
          <cell r="A10003" t="str">
            <v>&amp;custom_constraint &amp;addl_constraint &amp;compounds &amp;specialty &amp;mailretail &amp;bg_constraint &amp;patage_constraint &amp;am_constraint &amp;ex_constraint &amp;ce_constraint &amp;cob_constraint &amp;m_constraint &amp;SSG &amp;ZNC</v>
          </cell>
        </row>
        <row r="10004">
          <cell r="A10004" t="str">
            <v>&amp;constraint_join1)topd</v>
          </cell>
        </row>
        <row r="10005">
          <cell r="A10005" t="str">
            <v/>
          </cell>
        </row>
        <row r="10006">
          <cell r="A10006" t="str">
            <v>group by</v>
          </cell>
        </row>
        <row r="10007">
          <cell r="A10007" t="str">
            <v xml:space="preserve">   brand, generic, abgcode,dsc</v>
          </cell>
        </row>
        <row r="10008">
          <cell r="A10008" t="str">
            <v>);</v>
          </cell>
        </row>
        <row r="10014">
          <cell r="A10014" t="str">
            <v>/*********************************************************/</v>
          </cell>
        </row>
        <row r="10015">
          <cell r="A10015" t="str">
            <v>/* Create Top 50 Drug Labeler Report TOTAL2  */</v>
          </cell>
        </row>
        <row r="10016">
          <cell r="A10016" t="str">
            <v>/*********************************************************/</v>
          </cell>
        </row>
        <row r="10017">
          <cell r="A10017" t="str">
            <v>create table labelertopdrugs_TOTAL2 as</v>
          </cell>
        </row>
        <row r="10018">
          <cell r="A10018" t="str">
            <v>select * from connection to odbc</v>
          </cell>
        </row>
        <row r="10019">
          <cell r="A10019" t="str">
            <v xml:space="preserve">(select </v>
          </cell>
        </row>
        <row r="10020">
          <cell r="A10020" t="str">
            <v>topd.labeler as labeler,</v>
          </cell>
        </row>
        <row r="10021">
          <cell r="A10021" t="str">
            <v>sum(topd.netcost) as netcost,</v>
          </cell>
        </row>
        <row r="10022">
          <cell r="A10022" t="str">
            <v>sum(topd.grosscost) as grosscost,</v>
          </cell>
        </row>
        <row r="10023">
          <cell r="A10023" t="str">
            <v>sum(topd.ingcost) as ingcost,</v>
          </cell>
        </row>
        <row r="10024">
          <cell r="A10024" t="str">
            <v>sum(topd.nclaims) as nclaims,</v>
          </cell>
        </row>
        <row r="10025">
          <cell r="A10025" t="str">
            <v>sum(topd.qty) as qty,</v>
          </cell>
        </row>
        <row r="10026">
          <cell r="A10026" t="str">
            <v>sum(topd.days) as days,</v>
          </cell>
        </row>
        <row r="10027">
          <cell r="A10027" t="str">
            <v>sum(topd.awp) as awp,</v>
          </cell>
        </row>
        <row r="10028">
          <cell r="A10028" t="str">
            <v>count(distinct topd.npats) as npats,</v>
          </cell>
        </row>
        <row r="10029">
          <cell r="A10029" t="str">
            <v>count(distinct topd.nusers) as nusers,</v>
          </cell>
        </row>
        <row r="10030">
          <cell r="A10030" t="str">
            <v>sum(topd.ngen) as ngen</v>
          </cell>
        </row>
        <row r="10031">
          <cell r="A10031" t="str">
            <v>from</v>
          </cell>
        </row>
        <row r="10032">
          <cell r="A10032" t="str">
            <v xml:space="preserve">  (select</v>
          </cell>
        </row>
        <row r="10033">
          <cell r="A10033" t="str">
            <v xml:space="preserve">   labeler.nme as labeler,</v>
          </cell>
        </row>
        <row r="10034">
          <cell r="A10034" t="str">
            <v xml:space="preserve">    (Claim.bil_net_check_amt) as netcost,</v>
          </cell>
        </row>
        <row r="10035">
          <cell r="A10035" t="str">
            <v>(Claim.bil_net_check_amt+Claim.bil_derived_copay_amt+Claim.bil_deduct_applied_amt)as grosscost,</v>
          </cell>
        </row>
        <row r="10036">
          <cell r="A10036" t="str">
            <v xml:space="preserve"> (Claim.bil_final_ingredient_cost_amt &amp;xcopay) as ingcost,</v>
          </cell>
        </row>
        <row r="10037">
          <cell r="A10037" t="str">
            <v xml:space="preserve">    (Claim.claim_count_nbr) as nclaims,</v>
          </cell>
        </row>
        <row r="10038">
          <cell r="A10038" t="str">
            <v xml:space="preserve">    (Claim.inferred_fill_qty) as qty,</v>
          </cell>
        </row>
        <row r="10039">
          <cell r="A10039" t="str">
            <v xml:space="preserve">    (Claim.fill_days_supply_qty) as days,</v>
          </cell>
        </row>
        <row r="10040">
          <cell r="A10040" t="str">
            <v xml:space="preserve">  (((Claim.&amp;pd_awp._unit_cost_amt (float))  * Claim.inferred_fill_qty  )) as awp,</v>
          </cell>
        </row>
        <row r="10041">
          <cell r="A10041" t="str">
            <v>case</v>
          </cell>
        </row>
        <row r="10042">
          <cell r="A10042" t="str">
            <v xml:space="preserve">     when Claim.brand_generic_cde='G' then Claim.claim_count_nbr</v>
          </cell>
        </row>
        <row r="10043">
          <cell r="A10043" t="str">
            <v xml:space="preserve">     else 0 end as ngen,</v>
          </cell>
        </row>
        <row r="10044">
          <cell r="A10044" t="str">
            <v xml:space="preserve">     ( Claim.patient_id) as npats,</v>
          </cell>
        </row>
        <row r="10045">
          <cell r="A10045" t="str">
            <v xml:space="preserve">     (Claim.client_elig_membership_id) as nusers</v>
          </cell>
        </row>
        <row r="10050">
          <cell r="A10050" t="str">
            <v xml:space="preserve">from &amp;table Claim, </v>
          </cell>
        </row>
        <row r="10051">
          <cell r="A10051" t="str">
            <v>IW_DEFLT_PRODDB_V.MEDICAL_PRODUCT_CURRENT DrugCurr</v>
          </cell>
        </row>
        <row r="10052">
          <cell r="A10052" t="str">
            <v>&amp;ce_from &amp;schap_from</v>
          </cell>
        </row>
        <row r="10053">
          <cell r="A10053" t="str">
            <v xml:space="preserve">  ,IW_Deflt_proddb_V.LABELER Labeler</v>
          </cell>
        </row>
        <row r="10054">
          <cell r="A10054" t="str">
            <v/>
          </cell>
        </row>
        <row r="10055">
          <cell r="A10055" t="str">
            <v xml:space="preserve">WHERE claim.&amp;CONSTRAINT_LEVEL._operational_id in (select CONSTRAINT_VAR From MWAD_USERDB.&amp;CONSTRAINT_TABLE CONS Group by 1)                                       </v>
          </cell>
        </row>
        <row r="10056">
          <cell r="A10056" t="str">
            <v xml:space="preserve">    and  (Claim.&amp;datetype BETWEEN &amp;start2 and &amp;end2) and DrugCurr.LABELER_ID = Labeler.LABELER_ID </v>
          </cell>
        </row>
        <row r="10057">
          <cell r="A10057" t="str">
            <v xml:space="preserve">   and  DrugCurr.PRODUCT_SERVICE_ID = Claim.BIL_PRODUCT_SERVICE_ID</v>
          </cell>
        </row>
        <row r="10058">
          <cell r="A10058" t="str">
            <v>&amp;ce_where &amp;schap_where</v>
          </cell>
        </row>
        <row r="10059">
          <cell r="A10059" t="str">
            <v>&amp;custom_constraint &amp;addl_constraint &amp;compounds &amp;specialty &amp;mailretail &amp;bg_constraint &amp;patage_constraint &amp;am_constraint &amp;ex_constraint &amp;ce_constraint &amp;cob_constraint &amp;m_constraint &amp;SSG &amp;ZNC</v>
          </cell>
        </row>
        <row r="10060">
          <cell r="A10060" t="str">
            <v>&amp;constraint_join1)topd</v>
          </cell>
        </row>
        <row r="10061">
          <cell r="A10061" t="str">
            <v/>
          </cell>
        </row>
        <row r="10062">
          <cell r="A10062" t="str">
            <v>group by</v>
          </cell>
        </row>
        <row r="10063">
          <cell r="A10063" t="str">
            <v xml:space="preserve">  labeler</v>
          </cell>
        </row>
        <row r="10064">
          <cell r="A10064" t="str">
            <v>);</v>
          </cell>
        </row>
        <row r="10070">
          <cell r="A10070" t="str">
            <v>/**************************************************************/</v>
          </cell>
        </row>
        <row r="10071">
          <cell r="A10071" t="str">
            <v>/* Create Top 50 Retail Drug Chain Report TOTAL2  */</v>
          </cell>
        </row>
        <row r="10072">
          <cell r="A10072" t="str">
            <v>/**************************************************************/</v>
          </cell>
        </row>
        <row r="10073">
          <cell r="A10073" t="str">
            <v>create table chaintopdrugs_TOTAL2 as</v>
          </cell>
        </row>
        <row r="10074">
          <cell r="A10074" t="str">
            <v>select * from connection to odbc</v>
          </cell>
        </row>
        <row r="10075">
          <cell r="A10075" t="str">
            <v xml:space="preserve">(select </v>
          </cell>
        </row>
        <row r="10076">
          <cell r="A10076" t="str">
            <v>topd.chain as chain,</v>
          </cell>
        </row>
        <row r="10077">
          <cell r="A10077" t="str">
            <v>sum(topd.netcost) as netcost,</v>
          </cell>
        </row>
        <row r="10078">
          <cell r="A10078" t="str">
            <v>sum(topd.grosscost) as grosscost,</v>
          </cell>
        </row>
        <row r="10079">
          <cell r="A10079" t="str">
            <v>sum(topd.ingcost) as ingcost,</v>
          </cell>
        </row>
        <row r="10080">
          <cell r="A10080" t="str">
            <v>sum(topd.nclaims) as nclaims,</v>
          </cell>
        </row>
        <row r="10081">
          <cell r="A10081" t="str">
            <v>sum(topd.qty) as qty,</v>
          </cell>
        </row>
        <row r="10082">
          <cell r="A10082" t="str">
            <v>sum(topd.days) as days,</v>
          </cell>
        </row>
        <row r="10083">
          <cell r="A10083" t="str">
            <v>sum(topd.awp) as awp,</v>
          </cell>
        </row>
        <row r="10084">
          <cell r="A10084" t="str">
            <v>count(distinct topd.npats) as npats,</v>
          </cell>
        </row>
        <row r="10085">
          <cell r="A10085" t="str">
            <v>count(distinct topd.nusers) as nusers,</v>
          </cell>
        </row>
        <row r="10086">
          <cell r="A10086" t="str">
            <v>sum(topd.ngen) as ngen</v>
          </cell>
        </row>
        <row r="10087">
          <cell r="A10087" t="str">
            <v>from</v>
          </cell>
        </row>
        <row r="10088">
          <cell r="A10088" t="str">
            <v xml:space="preserve">  (select</v>
          </cell>
        </row>
        <row r="10089">
          <cell r="A10089" t="str">
            <v xml:space="preserve">     PharmCurr.affiliatn_nme as chain,</v>
          </cell>
        </row>
        <row r="10090">
          <cell r="A10090" t="str">
            <v xml:space="preserve">    (Claim.bil_net_check_amt) as netcost,</v>
          </cell>
        </row>
        <row r="10091">
          <cell r="A10091" t="str">
            <v>(Claim.bil_net_check_amt+Claim.bil_derived_copay_amt+Claim.bil_deduct_applied_amt)as grosscost,</v>
          </cell>
        </row>
        <row r="10092">
          <cell r="A10092" t="str">
            <v xml:space="preserve"> (Claim.bil_final_ingredient_cost_amt &amp;xcopay) as ingcost,</v>
          </cell>
        </row>
        <row r="10093">
          <cell r="A10093" t="str">
            <v xml:space="preserve">    (Claim.claim_count_nbr) as nclaims,</v>
          </cell>
        </row>
        <row r="10094">
          <cell r="A10094" t="str">
            <v xml:space="preserve">    (Claim.inferred_fill_qty) as qty,</v>
          </cell>
        </row>
        <row r="10095">
          <cell r="A10095" t="str">
            <v xml:space="preserve">    (Claim.fill_days_supply_qty) as days,</v>
          </cell>
        </row>
        <row r="10096">
          <cell r="A10096" t="str">
            <v xml:space="preserve">  (((Claim.&amp;pd_awp._unit_cost_amt (float))  * Claim.inferred_fill_qty  )) as awp,</v>
          </cell>
        </row>
        <row r="10097">
          <cell r="A10097" t="str">
            <v>case</v>
          </cell>
        </row>
        <row r="10098">
          <cell r="A10098" t="str">
            <v xml:space="preserve">     when Claim.brand_generic_cde='G' then Claim.claim_count_nbr</v>
          </cell>
        </row>
        <row r="10099">
          <cell r="A10099" t="str">
            <v xml:space="preserve">     else 0 end as ngen,</v>
          </cell>
        </row>
        <row r="10100">
          <cell r="A10100" t="str">
            <v xml:space="preserve">     ( Claim.patient_id) as npats,</v>
          </cell>
        </row>
        <row r="10101">
          <cell r="A10101" t="str">
            <v xml:space="preserve">     (Claim.client_elig_membership_id) as nusers</v>
          </cell>
        </row>
        <row r="10106">
          <cell r="A10106" t="str">
            <v xml:space="preserve">from &amp;table Claim, </v>
          </cell>
        </row>
        <row r="10107">
          <cell r="A10107" t="str">
            <v>IW_DEFLT_PRODDB_V.MEDICAL_PRODUCT_CURRENT DrugCurr</v>
          </cell>
        </row>
        <row r="10108">
          <cell r="A10108" t="str">
            <v>&amp;ce_from &amp;schap_from</v>
          </cell>
        </row>
        <row r="10109">
          <cell r="A10109" t="str">
            <v>,IW_Deflt_proddb_V.PHARMACY_CURRENT PharmCurr</v>
          </cell>
        </row>
        <row r="10110">
          <cell r="A10110" t="str">
            <v/>
          </cell>
        </row>
        <row r="10111">
          <cell r="A10111" t="str">
            <v xml:space="preserve">WHERE claim.&amp;CONSTRAINT_LEVEL._operational_id in (select CONSTRAINT_VAR From MWAD_USERDB.&amp;CONSTRAINT_TABLE CONS Group by 1)                                       </v>
          </cell>
        </row>
        <row r="10112">
          <cell r="A10112" t="str">
            <v xml:space="preserve">    and  (Claim.&amp;datetype BETWEEN &amp;start2 and &amp;end2) and PharmCurr.provider_id = Claim.fill_phcy_provider_id and PharmCurr.provider_src_cde = Claim.fill_phcy_provider_src_cde and ((substr('RMM',index('RMO',Claim.mail_retail_cde  ),1)) = 'R' ) </v>
          </cell>
        </row>
        <row r="10113">
          <cell r="A10113" t="str">
            <v xml:space="preserve">   and  DrugCurr.PRODUCT_SERVICE_ID = Claim.BIL_PRODUCT_SERVICE_ID</v>
          </cell>
        </row>
        <row r="10114">
          <cell r="A10114" t="str">
            <v>&amp;ce_where &amp;schap_where</v>
          </cell>
        </row>
        <row r="10115">
          <cell r="A10115" t="str">
            <v>&amp;custom_constraint &amp;addl_constraint &amp;compounds &amp;specialty &amp;mailretail &amp;bg_constraint &amp;patage_constraint &amp;am_constraint &amp;ex_constraint &amp;ce_constraint &amp;cob_constraint &amp;m_constraint &amp;SSG &amp;ZNC</v>
          </cell>
        </row>
        <row r="10116">
          <cell r="A10116" t="str">
            <v>&amp;constraint_join1)topd</v>
          </cell>
        </row>
        <row r="10117">
          <cell r="A10117" t="str">
            <v/>
          </cell>
        </row>
        <row r="10118">
          <cell r="A10118" t="str">
            <v>group by</v>
          </cell>
        </row>
        <row r="10119">
          <cell r="A10119" t="str">
            <v xml:space="preserve"> chain</v>
          </cell>
        </row>
        <row r="10120">
          <cell r="A10120" t="str">
            <v>);</v>
          </cell>
        </row>
        <row r="10126">
          <cell r="A10126" t="str">
            <v>/**************************************************************/</v>
          </cell>
        </row>
        <row r="10127">
          <cell r="A10127" t="str">
            <v>/* Create Retail Adjudication Report TOTAL2 Billable*/</v>
          </cell>
        </row>
        <row r="10128">
          <cell r="A10128" t="str">
            <v>/**************************************************************/</v>
          </cell>
        </row>
        <row r="10129">
          <cell r="A10129" t="str">
            <v>create table retailadjudb_TOTAL2 as</v>
          </cell>
        </row>
        <row r="10130">
          <cell r="A10130" t="str">
            <v>select * from connection to odbc</v>
          </cell>
        </row>
        <row r="10131">
          <cell r="A10131" t="str">
            <v xml:space="preserve">(select </v>
          </cell>
        </row>
        <row r="10132">
          <cell r="A10132" t="str">
            <v>topd.abgcode as abgcode,</v>
          </cell>
        </row>
        <row r="10133">
          <cell r="A10133" t="str">
            <v>topd.costbs as costbs,</v>
          </cell>
        </row>
        <row r="10134">
          <cell r="A10134" t="str">
            <v>sum(topd.nclaims) as nclaims,</v>
          </cell>
        </row>
        <row r="10135">
          <cell r="A10135" t="str">
            <v>sum(topd.qty) as qty,</v>
          </cell>
        </row>
        <row r="10136">
          <cell r="A10136" t="str">
            <v>sum(topd.days) as days,</v>
          </cell>
        </row>
        <row r="10137">
          <cell r="A10137" t="str">
            <v>sum(topd.awp) as awp,</v>
          </cell>
        </row>
        <row r="10138">
          <cell r="A10138" t="str">
            <v>sum(topd.ingcost) as ingcost,</v>
          </cell>
        </row>
        <row r="10139">
          <cell r="A10139" t="str">
            <v>sum(topd.profee) as profee,</v>
          </cell>
        </row>
        <row r="10140">
          <cell r="A10140" t="str">
            <v>sum(topd.grosscost) as grosscost,</v>
          </cell>
        </row>
        <row r="10141">
          <cell r="A10141" t="str">
            <v>sum(topd.copay) as copay,</v>
          </cell>
        </row>
        <row r="10142">
          <cell r="A10142" t="str">
            <v>sum(topd.excopay) as excopay,</v>
          </cell>
        </row>
        <row r="10143">
          <cell r="A10143" t="str">
            <v>sum(topd.mpdcopay) as mpdcopay,</v>
          </cell>
        </row>
        <row r="10144">
          <cell r="A10144" t="str">
            <v>sum(topd.deduct) as deduct,</v>
          </cell>
        </row>
        <row r="10145">
          <cell r="A10145" t="str">
            <v>sum(topd.netcost) as netcost,</v>
          </cell>
        </row>
        <row r="10146">
          <cell r="A10146" t="str">
            <v>count(distinct topd.npats) as npats,</v>
          </cell>
        </row>
        <row r="10147">
          <cell r="A10147" t="str">
            <v>count(distinct topd.nusers) as nusers</v>
          </cell>
        </row>
        <row r="10148">
          <cell r="A10148" t="str">
            <v>from</v>
          </cell>
        </row>
        <row r="10149">
          <cell r="A10149" t="str">
            <v xml:space="preserve">  (select</v>
          </cell>
        </row>
        <row r="10150">
          <cell r="A10150" t="str">
            <v xml:space="preserve">    (substr('ABGA',index('ABG ',Claim.&amp;brand_generic),1)) as abgcode,</v>
          </cell>
        </row>
        <row r="10151">
          <cell r="A10151" t="str">
            <v xml:space="preserve">    (ClaimPricing.internal_ingred_cost_basis_cde) as costbs,</v>
          </cell>
        </row>
        <row r="10152">
          <cell r="A10152" t="str">
            <v xml:space="preserve">    (Claim.claim_count_nbr) as nclaims,</v>
          </cell>
        </row>
        <row r="10153">
          <cell r="A10153" t="str">
            <v xml:space="preserve">    (Claim.inferred_fill_qty) as qty,</v>
          </cell>
        </row>
        <row r="10154">
          <cell r="A10154" t="str">
            <v xml:space="preserve">    (Claim.fill_days_supply_qty) as days,</v>
          </cell>
        </row>
        <row r="10155">
          <cell r="A10155" t="str">
            <v xml:space="preserve">    (((Claim.&amp;pd_awp._unit_cost_amt (float))  * Claim.inferred_fill_qty  )) as awp,</v>
          </cell>
        </row>
        <row r="10156">
          <cell r="A10156" t="str">
            <v xml:space="preserve">    (Claim.bil_final_ingredient_cost_amt) as ingcost,</v>
          </cell>
        </row>
        <row r="10157">
          <cell r="A10157" t="str">
            <v xml:space="preserve">    (claim.bil_dispensing_fee_amt+claim.bil_incentive_fee_total_amt) as profee,</v>
          </cell>
        </row>
        <row r="10158">
          <cell r="A10158" t="str">
            <v xml:space="preserve">    (Claim.bil_net_check_amt+Claim.bil_derived_copay_amt+Claim.bil_deduct_applied_amt) as grosscost,</v>
          </cell>
        </row>
        <row r="10159">
          <cell r="A10159" t="str">
            <v xml:space="preserve">    (Claim.bil_derived_copay_amt) as copay,</v>
          </cell>
        </row>
        <row r="10160">
          <cell r="A10160" t="str">
            <v xml:space="preserve">    (Claim.excess_copay_amt) as excopay,</v>
          </cell>
        </row>
        <row r="10161">
          <cell r="A10161" t="str">
            <v xml:space="preserve">    (Claim.COPAY_DIFFERENCE_AMT) as mpdcopay,</v>
          </cell>
        </row>
        <row r="10162">
          <cell r="A10162" t="str">
            <v xml:space="preserve">    (Claim.bil_deduct_applied_amt) as deduct ,</v>
          </cell>
        </row>
        <row r="10163">
          <cell r="A10163" t="str">
            <v xml:space="preserve">    (Claim.bil_net_check_amt) as netcost,</v>
          </cell>
        </row>
        <row r="10164">
          <cell r="A10164" t="str">
            <v xml:space="preserve">    (Claim.patient_id) as npats,</v>
          </cell>
        </row>
        <row r="10165">
          <cell r="A10165" t="str">
            <v xml:space="preserve">    (Claim.client_elig_membership_id) as nusers</v>
          </cell>
        </row>
        <row r="10168">
          <cell r="A10168" t="str">
            <v xml:space="preserve">from &amp;table Claim, </v>
          </cell>
        </row>
        <row r="10169">
          <cell r="A10169" t="str">
            <v>IW_DEFLT_PRODDB_V.MEDICAL_PRODUCT_CURRENT DrugCurr</v>
          </cell>
        </row>
        <row r="10170">
          <cell r="A10170" t="str">
            <v>&amp;ce_from &amp;schap_from</v>
          </cell>
        </row>
        <row r="10171">
          <cell r="A10171" t="str">
            <v xml:space="preserve">   ,IW_DEFLT_PRODDB_V.claim_pricing ClaimPricing</v>
          </cell>
        </row>
        <row r="10172">
          <cell r="A10172" t="str">
            <v/>
          </cell>
        </row>
        <row r="10173">
          <cell r="A10173" t="str">
            <v xml:space="preserve">WHERE claim.&amp;CONSTRAINT_LEVEL._operational_id in (select CONSTRAINT_VAR From MWAD_USERDB.&amp;CONSTRAINT_TABLE CONS Group by 1)                                       </v>
          </cell>
        </row>
        <row r="10174">
          <cell r="A10174" t="str">
            <v xml:space="preserve">   and  (Claim.&amp;datetype BETWEEN &amp;start2 and &amp;end2) and ((substr('RMM',index('RMO',Claim.mail_retail_cde  ),1)) = 'R' ) </v>
          </cell>
        </row>
        <row r="10175">
          <cell r="A10175" t="str">
            <v xml:space="preserve">   and (ClaimPricing.pricing_category_cde = 'B') and Claim.phcy_claim_id = ClaimPricing.phcy_claim_id and Claim.PATIENT_ID = ClaimPricing.patient_id</v>
          </cell>
        </row>
        <row r="10176">
          <cell r="A10176" t="str">
            <v xml:space="preserve">   and  DrugCurr.PRODUCT_SERVICE_ID = Claim.BIL_PRODUCT_SERVICE_ID</v>
          </cell>
        </row>
        <row r="10177">
          <cell r="A10177" t="str">
            <v>&amp;ce_where &amp;schap_where</v>
          </cell>
        </row>
        <row r="10178">
          <cell r="A10178" t="str">
            <v>&amp;custom_constraint &amp;addl_constraint &amp;compounds &amp;specialty &amp;mailretail &amp;bg_constraint &amp;patage_constraint &amp;am_constraint &amp;ex_constraint &amp;ce_constraint &amp;cob_constraint &amp;m_constraint &amp;SSG &amp;ZNC</v>
          </cell>
        </row>
        <row r="10179">
          <cell r="A10179" t="str">
            <v>&amp;constraint_join1)topd</v>
          </cell>
        </row>
        <row r="10180">
          <cell r="A10180" t="str">
            <v/>
          </cell>
        </row>
        <row r="10181">
          <cell r="A10181" t="str">
            <v>group by</v>
          </cell>
        </row>
        <row r="10182">
          <cell r="A10182" t="str">
            <v xml:space="preserve">  abgcode, costbs</v>
          </cell>
        </row>
        <row r="10183">
          <cell r="A10183" t="str">
            <v>order by</v>
          </cell>
        </row>
        <row r="10184">
          <cell r="A10184" t="str">
            <v xml:space="preserve">  abgcode, costbs</v>
          </cell>
        </row>
        <row r="10185">
          <cell r="A10185" t="str">
            <v>);</v>
          </cell>
        </row>
        <row r="10190">
          <cell r="A10190" t="str">
            <v>/**************************************************************/</v>
          </cell>
        </row>
        <row r="10191">
          <cell r="A10191" t="str">
            <v>/* Create Retail Adjudication Report TOTAL2 Payable*/</v>
          </cell>
        </row>
        <row r="10192">
          <cell r="A10192" t="str">
            <v>/**************************************************************/</v>
          </cell>
        </row>
        <row r="10193">
          <cell r="A10193" t="str">
            <v>create table retailadjudp_TOTAL2 as</v>
          </cell>
        </row>
        <row r="10194">
          <cell r="A10194" t="str">
            <v>select * from connection to odbc</v>
          </cell>
        </row>
        <row r="10195">
          <cell r="A10195" t="str">
            <v xml:space="preserve">(select </v>
          </cell>
        </row>
        <row r="10196">
          <cell r="A10196" t="str">
            <v>topd.abgcode as abgcode,</v>
          </cell>
        </row>
        <row r="10197">
          <cell r="A10197" t="str">
            <v>topd.costbs as costbs,</v>
          </cell>
        </row>
        <row r="10198">
          <cell r="A10198" t="str">
            <v>sum(topd.nclaims) as nclaims,</v>
          </cell>
        </row>
        <row r="10199">
          <cell r="A10199" t="str">
            <v>sum(topd.qty) as qty,</v>
          </cell>
        </row>
        <row r="10200">
          <cell r="A10200" t="str">
            <v>sum(topd.days) as days,</v>
          </cell>
        </row>
        <row r="10201">
          <cell r="A10201" t="str">
            <v>sum(topd.awp) as awp,</v>
          </cell>
        </row>
        <row r="10202">
          <cell r="A10202" t="str">
            <v>sum(topd.ingcost) as ingcost,</v>
          </cell>
        </row>
        <row r="10203">
          <cell r="A10203" t="str">
            <v>sum(topd.profee) as profee,</v>
          </cell>
        </row>
        <row r="10204">
          <cell r="A10204" t="str">
            <v>sum(topd.grosscost) as grosscost,</v>
          </cell>
        </row>
        <row r="10205">
          <cell r="A10205" t="str">
            <v>sum(topd.copay) as copay,</v>
          </cell>
        </row>
        <row r="10206">
          <cell r="A10206" t="str">
            <v>sum(topd.excopay) as excopay,</v>
          </cell>
        </row>
        <row r="10207">
          <cell r="A10207" t="str">
            <v>sum(topd.mpdcopay) as mpdcopay,</v>
          </cell>
        </row>
        <row r="10208">
          <cell r="A10208" t="str">
            <v>sum(topd.deduct) as deduct,</v>
          </cell>
        </row>
        <row r="10209">
          <cell r="A10209" t="str">
            <v>sum(topd.netcost) as netcost,</v>
          </cell>
        </row>
        <row r="10210">
          <cell r="A10210" t="str">
            <v>count(distinct topd.npats) as npats,</v>
          </cell>
        </row>
        <row r="10211">
          <cell r="A10211" t="str">
            <v>count(distinct topd.nusers) as nusers</v>
          </cell>
        </row>
        <row r="10212">
          <cell r="A10212" t="str">
            <v>from</v>
          </cell>
        </row>
        <row r="10213">
          <cell r="A10213" t="str">
            <v xml:space="preserve">  (select</v>
          </cell>
        </row>
        <row r="10214">
          <cell r="A10214" t="str">
            <v xml:space="preserve">    (substr('ABGA',index('ABG ',Claim.&amp;brand_generic),1)) as abgcode,</v>
          </cell>
        </row>
        <row r="10215">
          <cell r="A10215" t="str">
            <v xml:space="preserve">    (Claim.adjudn_cost_used_cde) as costbs,</v>
          </cell>
        </row>
        <row r="10216">
          <cell r="A10216" t="str">
            <v xml:space="preserve">    (Claim.claim_count_nbr) as nclaims,</v>
          </cell>
        </row>
        <row r="10217">
          <cell r="A10217" t="str">
            <v xml:space="preserve">    (Claim.inferred_fill_qty) as qty,</v>
          </cell>
        </row>
        <row r="10218">
          <cell r="A10218" t="str">
            <v xml:space="preserve">    (Claim.fill_days_supply_qty) as days,</v>
          </cell>
        </row>
        <row r="10219">
          <cell r="A10219" t="str">
            <v xml:space="preserve">    (((Claim.&amp;pd_awp._unit_cost_amt (float))  * Claim.inferred_fill_qty  )) as awp,</v>
          </cell>
        </row>
        <row r="10220">
          <cell r="A10220" t="str">
            <v xml:space="preserve">    (Claim.bil_final_ingredient_cost_amt) as ingcost,</v>
          </cell>
        </row>
        <row r="10221">
          <cell r="A10221" t="str">
            <v xml:space="preserve">    (claim.pay_dispensing_fee_amt+claim.pay_incentive_fee_total_amt) as profee,</v>
          </cell>
        </row>
        <row r="10222">
          <cell r="A10222" t="str">
            <v xml:space="preserve">    (Claim.pay_net_check_amt+Claim.pay_derived_copay_amt+Claim.pay_deduct_applied_amt) as grosscost,</v>
          </cell>
        </row>
        <row r="10223">
          <cell r="A10223" t="str">
            <v xml:space="preserve">    (Claim.pay_derived_copay_amt) as copay,</v>
          </cell>
        </row>
        <row r="10224">
          <cell r="A10224" t="str">
            <v xml:space="preserve">    (Claim.excess_copay_amt) as excopay,</v>
          </cell>
        </row>
        <row r="10225">
          <cell r="A10225" t="str">
            <v xml:space="preserve">    (Claim.COPAY_DIFFERENCE_AMT) as mpdcopay,</v>
          </cell>
        </row>
        <row r="10226">
          <cell r="A10226" t="str">
            <v xml:space="preserve">    (Claim.pay_deduct_applied_amt) as deduct ,</v>
          </cell>
        </row>
        <row r="10227">
          <cell r="A10227" t="str">
            <v xml:space="preserve">    (Claim.pay_net_check_amt) as netcost,</v>
          </cell>
        </row>
        <row r="10228">
          <cell r="A10228" t="str">
            <v xml:space="preserve">    (Claim.patient_id) as npats,</v>
          </cell>
        </row>
        <row r="10229">
          <cell r="A10229" t="str">
            <v xml:space="preserve">    (Claim.client_elig_membership_id) as nusers</v>
          </cell>
        </row>
        <row r="10232">
          <cell r="A10232" t="str">
            <v xml:space="preserve">from &amp;table Claim, </v>
          </cell>
        </row>
        <row r="10233">
          <cell r="A10233" t="str">
            <v>IW_DEFLT_PRODDB_V.MEDICAL_PRODUCT_CURRENT DrugCurr</v>
          </cell>
        </row>
        <row r="10234">
          <cell r="A10234" t="str">
            <v>&amp;ce_from &amp;schap_from</v>
          </cell>
        </row>
        <row r="10236">
          <cell r="A10236" t="str">
            <v/>
          </cell>
        </row>
        <row r="10237">
          <cell r="A10237" t="str">
            <v xml:space="preserve">WHERE claim.&amp;CONSTRAINT_LEVEL._operational_id in (select CONSTRAINT_VAR From MWAD_USERDB.&amp;CONSTRAINT_TABLE CONS Group by 1)                                       </v>
          </cell>
        </row>
        <row r="10238">
          <cell r="A10238" t="str">
            <v xml:space="preserve">   and  (Claim.&amp;datetype BETWEEN &amp;start2 and &amp;end2) and ((substr('RMM',index('RMO',Claim.mail_retail_cde  ),1)) = 'R' ) </v>
          </cell>
        </row>
        <row r="10239">
          <cell r="A10239" t="str">
            <v xml:space="preserve">   and  DrugCurr.PRODUCT_SERVICE_ID = Claim.BIL_PRODUCT_SERVICE_ID</v>
          </cell>
        </row>
        <row r="10240">
          <cell r="A10240" t="str">
            <v>&amp;ce_where &amp;schap_where</v>
          </cell>
        </row>
        <row r="10241">
          <cell r="A10241" t="str">
            <v>&amp;custom_constraint &amp;addl_constraint &amp;compounds &amp;specialty &amp;mailretail &amp;bg_constraint &amp;patage_constraint &amp;am_constraint &amp;ex_constraint &amp;ce_constraint &amp;cob_constraint &amp;m_constraint &amp;SSG &amp;ZNC</v>
          </cell>
        </row>
        <row r="10242">
          <cell r="A10242" t="str">
            <v>&amp;constraint_join1)topd</v>
          </cell>
        </row>
        <row r="10243">
          <cell r="A10243" t="str">
            <v/>
          </cell>
        </row>
        <row r="10244">
          <cell r="A10244" t="str">
            <v>group by</v>
          </cell>
        </row>
        <row r="10245">
          <cell r="A10245" t="str">
            <v xml:space="preserve">  abgcode, costbs</v>
          </cell>
        </row>
        <row r="10246">
          <cell r="A10246" t="str">
            <v>order by</v>
          </cell>
        </row>
        <row r="10247">
          <cell r="A10247" t="str">
            <v xml:space="preserve">  abgcode, costbs</v>
          </cell>
        </row>
        <row r="10248">
          <cell r="A10248" t="str">
            <v>);</v>
          </cell>
        </row>
        <row r="10253">
          <cell r="A10253" t="str">
            <v>/******************************************************/</v>
          </cell>
        </row>
        <row r="10254">
          <cell r="A10254" t="str">
            <v>/* Create top 50 SubChapter Report TOTAL1*/</v>
          </cell>
        </row>
        <row r="10255">
          <cell r="A10255" t="str">
            <v>/******************************************************/</v>
          </cell>
        </row>
        <row r="10256">
          <cell r="A10256" t="str">
            <v/>
          </cell>
        </row>
        <row r="10257">
          <cell r="A10257" t="str">
            <v>proc sql inobs=max exec noerrorstop;</v>
          </cell>
        </row>
        <row r="10258">
          <cell r="A10258" t="str">
            <v>connect to odbc (dsn=&amp;dsn uid=&amp;user pwd=&amp;iwpwd);</v>
          </cell>
        </row>
        <row r="10259">
          <cell r="A10259" t="str">
            <v>create table schap_TOTAL1 as</v>
          </cell>
        </row>
        <row r="10260">
          <cell r="A10260" t="str">
            <v>select * from connection to odbc</v>
          </cell>
        </row>
        <row r="10261">
          <cell r="A10261" t="str">
            <v xml:space="preserve">(select </v>
          </cell>
        </row>
        <row r="10262">
          <cell r="A10262" t="str">
            <v>topd.chapter_id as chapter_id,</v>
          </cell>
        </row>
        <row r="10263">
          <cell r="A10263" t="str">
            <v>topd.dsc as dsc,</v>
          </cell>
        </row>
        <row r="10264">
          <cell r="A10264" t="str">
            <v>sum(topd.netcost)as netcost,</v>
          </cell>
        </row>
        <row r="10265">
          <cell r="A10265" t="str">
            <v>sum(topd.grosscost) as grosscost,</v>
          </cell>
        </row>
        <row r="10266">
          <cell r="A10266" t="str">
            <v>sum(topd.ingcost) as ingcost,</v>
          </cell>
        </row>
        <row r="10267">
          <cell r="A10267" t="str">
            <v>sum(topd.nclaims) as nclaims,</v>
          </cell>
        </row>
        <row r="10268">
          <cell r="A10268" t="str">
            <v>sum(topd.qty) as qty,</v>
          </cell>
        </row>
        <row r="10269">
          <cell r="A10269" t="str">
            <v>sum(topd.days) as days,</v>
          </cell>
        </row>
        <row r="10270">
          <cell r="A10270" t="str">
            <v>sum(topd.awp) as awp,</v>
          </cell>
        </row>
        <row r="10271">
          <cell r="A10271" t="str">
            <v>count(distinct topd.npats) as npats,</v>
          </cell>
        </row>
        <row r="10272">
          <cell r="A10272" t="str">
            <v>count(distinct topd.nusers) as nusers,</v>
          </cell>
        </row>
        <row r="10273">
          <cell r="A10273" t="str">
            <v>sum(topd.ngen) as ngen,</v>
          </cell>
        </row>
        <row r="10274">
          <cell r="A10274" t="str">
            <v>sum(topd.bfc) as bfc,</v>
          </cell>
        </row>
        <row r="10275">
          <cell r="A10275" t="str">
            <v>sum(topd.mailpen) as mailpen,</v>
          </cell>
        </row>
        <row r="10276">
          <cell r="A10276" t="str">
            <v>sum(topd.retail_claims) as retail_claims,</v>
          </cell>
        </row>
        <row r="10277">
          <cell r="A10277" t="str">
            <v>sum(topd.mail_claims) as mail_claims,</v>
          </cell>
        </row>
        <row r="10278">
          <cell r="A10278" t="str">
            <v>sum(topd.ms_claims) as ms_claims,</v>
          </cell>
        </row>
        <row r="10279">
          <cell r="A10279" t="str">
            <v>sum(topd.msgrosscost) as msgrosscost,</v>
          </cell>
        </row>
        <row r="10280">
          <cell r="A10280" t="str">
            <v>sum(topd.brand_grosscost) as brand_grosscost,</v>
          </cell>
        </row>
        <row r="10281">
          <cell r="A10281" t="str">
            <v>sum(topd.form_grosscost) as form_grosscost,</v>
          </cell>
        </row>
        <row r="10282">
          <cell r="A10282" t="str">
            <v>sum(topd.nonform_grosscost) as nonform_grosscost</v>
          </cell>
        </row>
        <row r="10283">
          <cell r="A10283" t="str">
            <v>from</v>
          </cell>
        </row>
        <row r="10284">
          <cell r="A10284" t="str">
            <v xml:space="preserve">  (select</v>
          </cell>
        </row>
        <row r="10285">
          <cell r="A10285" t="str">
            <v>Chapter.chapter_id (char(8)) as chapter_id,</v>
          </cell>
        </row>
        <row r="10286">
          <cell r="A10286" t="str">
            <v>Chapter.dsc as dsc,</v>
          </cell>
        </row>
        <row r="10287">
          <cell r="A10287" t="str">
            <v>(Claim.bil_net_check_amt) as netcost,</v>
          </cell>
        </row>
        <row r="10288">
          <cell r="A10288" t="str">
            <v>(Claim.bil_net_check_amt+Claim.bil_derived_copay_amt+Claim.bil_deduct_applied_amt)as grosscost,</v>
          </cell>
        </row>
        <row r="10289">
          <cell r="A10289" t="str">
            <v xml:space="preserve"> (Claim.bil_final_ingredient_cost_amt &amp;xcopay) as ingcost,</v>
          </cell>
        </row>
        <row r="10290">
          <cell r="A10290" t="str">
            <v>(Claim.claim_count_nbr) as nclaims,</v>
          </cell>
        </row>
        <row r="10291">
          <cell r="A10291" t="str">
            <v>(Claim.inferred_fill_qty) as qty,</v>
          </cell>
        </row>
        <row r="10292">
          <cell r="A10292" t="str">
            <v>(Claim.fill_days_supply_qty) as days,</v>
          </cell>
        </row>
        <row r="10293">
          <cell r="A10293" t="str">
            <v>(((Claim.&amp;pd_awp._unit_cost_amt (float))  * Claim.inferred_fill_qty  )) as awp,</v>
          </cell>
        </row>
        <row r="10294">
          <cell r="A10294" t="str">
            <v>case</v>
          </cell>
        </row>
        <row r="10295">
          <cell r="A10295" t="str">
            <v>when Claim.&amp;brand_generic='G' then Claim.claim_count_nbr</v>
          </cell>
        </row>
        <row r="10296">
          <cell r="A10296" t="str">
            <v>else 0 end as ngen,</v>
          </cell>
        </row>
        <row r="10297">
          <cell r="A10297" t="str">
            <v>case</v>
          </cell>
        </row>
        <row r="10298">
          <cell r="A10298" t="str">
            <v>when ((Claim.&amp;brand_generic IN ('A', 'B')) and (Claim.FILL_DRUG_FORMULARY_IND = 'Y')) then Claim.claim_count_nbr</v>
          </cell>
        </row>
        <row r="10299">
          <cell r="A10299" t="str">
            <v>else 0 end as bfc,</v>
          </cell>
        </row>
        <row r="10300">
          <cell r="A10300" t="str">
            <v>case</v>
          </cell>
        </row>
        <row r="10301">
          <cell r="A10301" t="str">
            <v>when (Claim.MAIL_RETAIL_CDE = 'M')  then Claim.fill_days_supply_qty</v>
          </cell>
        </row>
        <row r="10302">
          <cell r="A10302" t="str">
            <v>else 0 end as mailpen,</v>
          </cell>
        </row>
        <row r="10303">
          <cell r="A10303" t="str">
            <v>case</v>
          </cell>
        </row>
        <row r="10304">
          <cell r="A10304" t="str">
            <v>when (Claim.MAIL_RETAIL_CDE = 'R')  then Claim.claim_count_nbr</v>
          </cell>
        </row>
        <row r="10305">
          <cell r="A10305" t="str">
            <v>else 0 end as retail_claims,</v>
          </cell>
        </row>
        <row r="10306">
          <cell r="A10306" t="str">
            <v>case</v>
          </cell>
        </row>
        <row r="10307">
          <cell r="A10307" t="str">
            <v>when (Claim.MAIL_RETAIL_CDE = 'M')  then Claim.claim_count_nbr</v>
          </cell>
        </row>
        <row r="10308">
          <cell r="A10308" t="str">
            <v>else 0 end as mail_claims,</v>
          </cell>
        </row>
        <row r="10309">
          <cell r="A10309" t="str">
            <v>case</v>
          </cell>
        </row>
        <row r="10310">
          <cell r="A10310" t="str">
            <v>when (Claim.&amp;brand_generic = 'B') then Claim.claim_count_nbr</v>
          </cell>
        </row>
        <row r="10311">
          <cell r="A10311" t="str">
            <v>else 0 end as ms_claims,</v>
          </cell>
        </row>
        <row r="10312">
          <cell r="A10312" t="str">
            <v>case</v>
          </cell>
        </row>
        <row r="10313">
          <cell r="A10313" t="str">
            <v>when (Claim.&amp;brand_generic = 'B') then (Claim.bil_final_ingredient_cost_amt +Claim.bil_dispensing_fee_amt +Claim.bil_sales_tax_total_amt)</v>
          </cell>
        </row>
        <row r="10314">
          <cell r="A10314" t="str">
            <v>else 0 end as msgrosscost,</v>
          </cell>
        </row>
        <row r="10315">
          <cell r="A10315" t="str">
            <v>case</v>
          </cell>
        </row>
        <row r="10316">
          <cell r="A10316" t="str">
            <v>when (Claim.&amp;brand_generic IN ('A', 'B')) then (Claim.bil_final_ingredient_cost_amt +Claim.bil_dispensing_fee_amt +Claim.bil_sales_tax_total_amt)</v>
          </cell>
        </row>
        <row r="10317">
          <cell r="A10317" t="str">
            <v>else 0 end as brand_grosscost,</v>
          </cell>
        </row>
        <row r="10318">
          <cell r="A10318" t="str">
            <v>case</v>
          </cell>
        </row>
        <row r="10319">
          <cell r="A10319" t="str">
            <v>when ((Claim.&amp;brand_generic IN ('A', 'B')) and (Claim.FILL_DRUG_FORMULARY_IND = 'Y')) then (Claim.bil_final_ingredient_cost_amt +Claim.bil_dispensing_fee_amt +Claim.bil_sales_tax_total_amt)</v>
          </cell>
        </row>
        <row r="10320">
          <cell r="A10320" t="str">
            <v>else 0 end as form_grosscost,</v>
          </cell>
        </row>
        <row r="10321">
          <cell r="A10321" t="str">
            <v>case</v>
          </cell>
        </row>
        <row r="10322">
          <cell r="A10322" t="str">
            <v>when ((Claim.&amp;brand_generic IN ('A', 'B')) and (Claim.FILL_DRUG_FORMULARY_IND = 'N')) then (Claim.bil_final_ingredient_cost_amt +Claim.bil_dispensing_fee_amt +Claim.bil_sales_tax_total_amt)</v>
          </cell>
        </row>
        <row r="10323">
          <cell r="A10323" t="str">
            <v>else 0 end as nonform_grosscost,</v>
          </cell>
        </row>
        <row r="10324">
          <cell r="A10324" t="str">
            <v>(Claim.patient_id) as npats,</v>
          </cell>
        </row>
        <row r="10325">
          <cell r="A10325" t="str">
            <v>(Claim.client_elig_membership_id) as nusers</v>
          </cell>
        </row>
        <row r="10328">
          <cell r="A10328" t="str">
            <v xml:space="preserve">from &amp;table Claim, </v>
          </cell>
        </row>
        <row r="10329">
          <cell r="A10329" t="str">
            <v>IW_DEFLT_PRODDB_V.MEDICAL_PRODUCT_CURRENT DrugCurr</v>
          </cell>
        </row>
        <row r="10330">
          <cell r="A10330" t="str">
            <v>&amp;ce_from</v>
          </cell>
        </row>
        <row r="10331">
          <cell r="A10331" t="str">
            <v xml:space="preserve">  ,IW_DEFLT_PRODDB_V.DRUG_FORMULARY_MAP FormMap</v>
          </cell>
        </row>
        <row r="10332">
          <cell r="A10332" t="str">
            <v xml:space="preserve">  ,IW_DEFLT_PRODDB_V.CHAPTER Chapter</v>
          </cell>
        </row>
        <row r="10333">
          <cell r="A10333" t="str">
            <v/>
          </cell>
        </row>
        <row r="10334">
          <cell r="A10334" t="str">
            <v/>
          </cell>
        </row>
        <row r="10335">
          <cell r="A10335" t="str">
            <v xml:space="preserve">WHERE claim.&amp;CONSTRAINT_LEVEL._operational_id in (select CONSTRAINT_VAR From MWAD_USERDB.&amp;CONSTRAINT_TABLE CONS Group by 1)                                       </v>
          </cell>
        </row>
        <row r="10336">
          <cell r="A10336" t="str">
            <v xml:space="preserve">    and (Claim.&amp;datetype BETWEEN &amp;start1 and &amp;end1) </v>
          </cell>
        </row>
        <row r="10337">
          <cell r="A10337" t="str">
            <v xml:space="preserve">    and  DrugCurr.PRODUCT_SERVICE_ID = Claim.BIL_PRODUCT_SERVICE_ID and FormMap.PRODUCT_SERVICE_ID = DrugCurr.PRODUCT_SERVICE_ID</v>
          </cell>
        </row>
        <row r="10338">
          <cell r="A10338" t="str">
            <v xml:space="preserve">     and Chapter.chapter_id = FormMap.MED_formulary_chapter_1_id</v>
          </cell>
        </row>
        <row r="10339">
          <cell r="A10339" t="str">
            <v>&amp;ce_where</v>
          </cell>
        </row>
        <row r="10340">
          <cell r="A10340" t="str">
            <v>&amp;custom_constraint &amp;addl_constraint &amp;compounds &amp;specialty &amp;mailretail &amp;bg_constraint &amp;patage_constraint &amp;am_constraint &amp;ex_constraint &amp;ce_constraint &amp;cob_constraint &amp;m_constraint &amp;SSG &amp;ZNC</v>
          </cell>
        </row>
        <row r="10341">
          <cell r="A10341" t="str">
            <v>&amp;constraint_join1)topd</v>
          </cell>
        </row>
        <row r="10342">
          <cell r="A10342" t="str">
            <v/>
          </cell>
        </row>
        <row r="10343">
          <cell r="A10343" t="str">
            <v>group by</v>
          </cell>
        </row>
        <row r="10344">
          <cell r="A10344" t="str">
            <v xml:space="preserve">   dsc, chapter_id</v>
          </cell>
        </row>
        <row r="10345">
          <cell r="A10345" t="str">
            <v/>
          </cell>
        </row>
        <row r="10346">
          <cell r="A10346" t="str">
            <v>);</v>
          </cell>
        </row>
        <row r="10349">
          <cell r="A10349" t="str">
            <v>/******************************************************/</v>
          </cell>
        </row>
        <row r="10350">
          <cell r="A10350" t="str">
            <v>/*                IBM TOTAL2                                 */</v>
          </cell>
        </row>
        <row r="10351">
          <cell r="A10351" t="str">
            <v>/******************************************************/</v>
          </cell>
        </row>
        <row r="10352">
          <cell r="A10352" t="str">
            <v/>
          </cell>
        </row>
        <row r="10353">
          <cell r="A10353" t="str">
            <v>proc sql inobs=max exec noerrorstop;</v>
          </cell>
        </row>
        <row r="10354">
          <cell r="A10354" t="str">
            <v>connect to odbc (dsn=&amp;dsn uid=&amp;user pwd=&amp;iwpwd);</v>
          </cell>
        </row>
        <row r="10355">
          <cell r="A10355" t="str">
            <v>create table Month_Claim as</v>
          </cell>
        </row>
        <row r="10356">
          <cell r="A10356" t="str">
            <v>select * from connection to odbc</v>
          </cell>
        </row>
        <row r="10357">
          <cell r="A10357" t="str">
            <v xml:space="preserve">(select </v>
          </cell>
        </row>
        <row r="10358">
          <cell r="A10358" t="str">
            <v>topd.month_id as month_id,</v>
          </cell>
        </row>
        <row r="10359">
          <cell r="A10359" t="str">
            <v>sum(topd.radays) as radays,</v>
          </cell>
        </row>
        <row r="10360">
          <cell r="A10360" t="str">
            <v>sum(topd.rmdays) as rmdays,</v>
          </cell>
        </row>
        <row r="10361">
          <cell r="A10361" t="str">
            <v>sum(topd.mmdays) as mmdays,</v>
          </cell>
        </row>
        <row r="10362">
          <cell r="A10362" t="str">
            <v>sum(topd.mdays) as mdays,</v>
          </cell>
        </row>
        <row r="10363">
          <cell r="A10363" t="str">
            <v>count(distinct topd.rapats) as rapats,</v>
          </cell>
        </row>
        <row r="10364">
          <cell r="A10364" t="str">
            <v>count(distinct topd.rmpats) as rmpats,</v>
          </cell>
        </row>
        <row r="10365">
          <cell r="A10365" t="str">
            <v>count(distinct topd.mpats) as mpats,</v>
          </cell>
        </row>
        <row r="10366">
          <cell r="A10366" t="str">
            <v>sum(topd.retail_claims) as retail_claims,</v>
          </cell>
        </row>
        <row r="10367">
          <cell r="A10367" t="str">
            <v>sum(topd.mail_claims) as mail_claims,</v>
          </cell>
        </row>
        <row r="10368">
          <cell r="A10368" t="str">
            <v>sum(topd.awp) as awp,</v>
          </cell>
        </row>
        <row r="10369">
          <cell r="A10369" t="str">
            <v>sum(topd.rgrosscost) as rgrosscost,</v>
          </cell>
        </row>
        <row r="10370">
          <cell r="A10370" t="str">
            <v>sum(topd.mgrosscost) as mgrosscost,</v>
          </cell>
        </row>
        <row r="10371">
          <cell r="A10371" t="str">
            <v>sum(topd.rnetcost)as rnetcost,</v>
          </cell>
        </row>
        <row r="10372">
          <cell r="A10372" t="str">
            <v>sum(topd.mnetcost)as mnetcost,</v>
          </cell>
        </row>
        <row r="10373">
          <cell r="A10373" t="str">
            <v>sum(topd.rprofee)as rprofee,</v>
          </cell>
        </row>
        <row r="10374">
          <cell r="A10374" t="str">
            <v>sum(topd.mprofee)as mprofee,</v>
          </cell>
        </row>
        <row r="10375">
          <cell r="A10375" t="str">
            <v>sum(topd.costshare) as costshare,</v>
          </cell>
        </row>
        <row r="10376">
          <cell r="A10376" t="str">
            <v>sum(topd.ingcost) as ingcost,</v>
          </cell>
        </row>
        <row r="10377">
          <cell r="A10377" t="str">
            <v>sum(topd.rngen) as rngen,</v>
          </cell>
        </row>
        <row r="10378">
          <cell r="A10378" t="str">
            <v>sum(topd.mngen) as mngen,</v>
          </cell>
        </row>
        <row r="10379">
          <cell r="A10379" t="str">
            <v>sum(topd.rms_claims) as rms_claims,</v>
          </cell>
        </row>
        <row r="10380">
          <cell r="A10380" t="str">
            <v>sum(topd.mms_claims) as mms_claims,</v>
          </cell>
        </row>
        <row r="10381">
          <cell r="A10381" t="str">
            <v>sum(topd.bfc) as bfc</v>
          </cell>
        </row>
        <row r="10382">
          <cell r="A10382" t="str">
            <v>from</v>
          </cell>
        </row>
        <row r="10383">
          <cell r="A10383" t="str">
            <v xml:space="preserve">  (select</v>
          </cell>
        </row>
        <row r="10384">
          <cell r="A10384" t="str">
            <v>Claim.Month_id  as month_id,</v>
          </cell>
        </row>
        <row r="10385">
          <cell r="A10385" t="str">
            <v>case</v>
          </cell>
        </row>
        <row r="10386">
          <cell r="A10386" t="str">
            <v>when ((Claim.MAIL_RETAIL_CDE = 'R') and (substr('0121',index('012 ',DrugCurr.MAINTENANCE_DRUG_CDE),1) = '0')) then Claim.fill_days_supply_qty</v>
          </cell>
        </row>
        <row r="10387">
          <cell r="A10387" t="str">
            <v>else 0 end as radays,</v>
          </cell>
        </row>
        <row r="10388">
          <cell r="A10388" t="str">
            <v>case</v>
          </cell>
        </row>
        <row r="10389">
          <cell r="A10389" t="str">
            <v>when ((Claim.MAIL_RETAIL_CDE = 'R') and (substr('0121',index('012 ',DrugCurr.MAINTENANCE_DRUG_CDE),1) = '1')) then Claim.fill_days_supply_qty</v>
          </cell>
        </row>
        <row r="10390">
          <cell r="A10390" t="str">
            <v>else 0 end as rmdays,</v>
          </cell>
        </row>
        <row r="10391">
          <cell r="A10391" t="str">
            <v>case</v>
          </cell>
        </row>
        <row r="10392">
          <cell r="A10392" t="str">
            <v>when ((Claim.MAIL_RETAIL_CDE = 'M') and (substr('0121',index('012 ',DrugCurr.MAINTENANCE_DRUG_CDE),1) = '1')) then Claim.fill_days_supply_qty</v>
          </cell>
        </row>
        <row r="10393">
          <cell r="A10393" t="str">
            <v>else 0 end as mmdays,</v>
          </cell>
        </row>
        <row r="10394">
          <cell r="A10394" t="str">
            <v>case</v>
          </cell>
        </row>
        <row r="10395">
          <cell r="A10395" t="str">
            <v>when (Claim.MAIL_RETAIL_CDE = 'M')  then Claim.fill_days_supply_qty</v>
          </cell>
        </row>
        <row r="10396">
          <cell r="A10396" t="str">
            <v>else 0 end as mdays,</v>
          </cell>
        </row>
        <row r="10397">
          <cell r="A10397" t="str">
            <v>case</v>
          </cell>
        </row>
        <row r="10398">
          <cell r="A10398" t="str">
            <v>when ((Claim.MAIL_RETAIL_CDE = 'R') and (substr('0121',index('012 ',DrugCurr.MAINTENANCE_DRUG_CDE),1) = '0')) then (Claim.patient_id)</v>
          </cell>
        </row>
        <row r="10399">
          <cell r="A10399" t="str">
            <v>else 0 end as rapats,</v>
          </cell>
        </row>
        <row r="10400">
          <cell r="A10400" t="str">
            <v>case</v>
          </cell>
        </row>
        <row r="10401">
          <cell r="A10401" t="str">
            <v>when ((Claim.MAIL_RETAIL_CDE = 'R') and (substr('0121',index('012 ',DrugCurr.MAINTENANCE_DRUG_CDE),1) = '1')) then (Claim.patient_id)</v>
          </cell>
        </row>
        <row r="10402">
          <cell r="A10402" t="str">
            <v>else 0 end as rmpats,</v>
          </cell>
        </row>
        <row r="10403">
          <cell r="A10403" t="str">
            <v>case</v>
          </cell>
        </row>
        <row r="10404">
          <cell r="A10404" t="str">
            <v>when (Claim.MAIL_RETAIL_CDE = 'M') then (Claim.patient_id)</v>
          </cell>
        </row>
        <row r="10405">
          <cell r="A10405" t="str">
            <v>else 0 end as mpats,</v>
          </cell>
        </row>
        <row r="10406">
          <cell r="A10406" t="str">
            <v>case</v>
          </cell>
        </row>
        <row r="10407">
          <cell r="A10407" t="str">
            <v>when (Claim.MAIL_RETAIL_CDE = 'R')  then Claim.claim_count_nbr</v>
          </cell>
        </row>
        <row r="10408">
          <cell r="A10408" t="str">
            <v>else 0 end as retail_claims,</v>
          </cell>
        </row>
        <row r="10409">
          <cell r="A10409" t="str">
            <v>case</v>
          </cell>
        </row>
        <row r="10410">
          <cell r="A10410" t="str">
            <v>when (Claim.MAIL_RETAIL_CDE = 'M')  then Claim.claim_count_nbr</v>
          </cell>
        </row>
        <row r="10411">
          <cell r="A10411" t="str">
            <v>else 0 end as mail_claims,</v>
          </cell>
        </row>
        <row r="10412">
          <cell r="A10412" t="str">
            <v>(((Claim.&amp;pd_awp._unit_cost_amt (float))  * Claim.inferred_fill_qty  )) as awp,</v>
          </cell>
        </row>
        <row r="10413">
          <cell r="A10413" t="str">
            <v>case</v>
          </cell>
        </row>
        <row r="10414">
          <cell r="A10414" t="str">
            <v>when (Claim.MAIL_RETAIL_CDE = 'R') then (Claim.bil_final_ingredient_cost_amt +Claim.bil_dispensing_fee_amt +claim.bil_incentive_fee_total_amt +Claim.bil_sales_tax_total_amt)</v>
          </cell>
        </row>
        <row r="10415">
          <cell r="A10415" t="str">
            <v>else 0 end as rgrosscost,</v>
          </cell>
        </row>
        <row r="10416">
          <cell r="A10416" t="str">
            <v>case</v>
          </cell>
        </row>
        <row r="10417">
          <cell r="A10417" t="str">
            <v>when (Claim.MAIL_RETAIL_CDE = 'M') then (Claim.bil_final_ingredient_cost_amt +Claim.bil_dispensing_fee_amt +claim.bil_incentive_fee_total_amt +Claim.bil_sales_tax_total_amt)</v>
          </cell>
        </row>
        <row r="10418">
          <cell r="A10418" t="str">
            <v>else 0 end as mgrosscost,</v>
          </cell>
        </row>
        <row r="10419">
          <cell r="A10419" t="str">
            <v>case</v>
          </cell>
        </row>
        <row r="10420">
          <cell r="A10420" t="str">
            <v>when (Claim.MAIL_RETAIL_CDE = 'R') then (Claim.bil_net_check_amt)</v>
          </cell>
        </row>
        <row r="10421">
          <cell r="A10421" t="str">
            <v>else 0 end as rnetcost,</v>
          </cell>
        </row>
        <row r="10422">
          <cell r="A10422" t="str">
            <v>case</v>
          </cell>
        </row>
        <row r="10423">
          <cell r="A10423" t="str">
            <v>when (Claim.MAIL_RETAIL_CDE = 'M') then (Claim.bil_net_check_amt)</v>
          </cell>
        </row>
        <row r="10424">
          <cell r="A10424" t="str">
            <v>else 0 end as mnetcost,</v>
          </cell>
        </row>
        <row r="10425">
          <cell r="A10425" t="str">
            <v>case</v>
          </cell>
        </row>
        <row r="10426">
          <cell r="A10426" t="str">
            <v>when (Claim.MAIL_RETAIL_CDE = 'R') then (Claim.bil_dispensing_fee_amt +claim.bil_incentive_fee_total_amt)</v>
          </cell>
        </row>
        <row r="10427">
          <cell r="A10427" t="str">
            <v>else 0 end as rprofee,</v>
          </cell>
        </row>
        <row r="10428">
          <cell r="A10428" t="str">
            <v>case</v>
          </cell>
        </row>
        <row r="10429">
          <cell r="A10429" t="str">
            <v>when (Claim.MAIL_RETAIL_CDE = 'M') then (Claim.bil_dispensing_fee_amt +claim.bil_incentive_fee_total_amt)</v>
          </cell>
        </row>
        <row r="10430">
          <cell r="A10430" t="str">
            <v>else 0 end as mprofee,</v>
          </cell>
        </row>
        <row r="10431">
          <cell r="A10431" t="str">
            <v>(Claim.bil_derived_copay_amt +Claim.bil_deduct_applied_amt) as costshare,</v>
          </cell>
        </row>
        <row r="10432">
          <cell r="A10432" t="str">
            <v>(Claim.bil_final_ingredient_cost_amt &amp;xcopay) as ingcost,</v>
          </cell>
        </row>
        <row r="10433">
          <cell r="A10433" t="str">
            <v>case</v>
          </cell>
        </row>
        <row r="10434">
          <cell r="A10434" t="str">
            <v>when ((Claim.&amp;brand_generic='G') and (Claim.MAIL_RETAIL_CDE = 'R')) then Claim.claim_count_nbr</v>
          </cell>
        </row>
        <row r="10435">
          <cell r="A10435" t="str">
            <v>else 0 end as rngen,</v>
          </cell>
        </row>
        <row r="10436">
          <cell r="A10436" t="str">
            <v>case</v>
          </cell>
        </row>
        <row r="10437">
          <cell r="A10437" t="str">
            <v>when ((Claim.&amp;brand_generic='G') and (Claim.MAIL_RETAIL_CDE = 'M')) then Claim.claim_count_nbr</v>
          </cell>
        </row>
        <row r="10438">
          <cell r="A10438" t="str">
            <v>else 0 end as mngen,</v>
          </cell>
        </row>
        <row r="10439">
          <cell r="A10439" t="str">
            <v>case</v>
          </cell>
        </row>
        <row r="10440">
          <cell r="A10440" t="str">
            <v>when ((Claim.&amp;brand_generic='B') and (Claim.MAIL_RETAIL_CDE = 'R')) then Claim.claim_count_nbr</v>
          </cell>
        </row>
        <row r="10441">
          <cell r="A10441" t="str">
            <v>else 0 end as rms_claims,</v>
          </cell>
        </row>
        <row r="10442">
          <cell r="A10442" t="str">
            <v>case</v>
          </cell>
        </row>
        <row r="10443">
          <cell r="A10443" t="str">
            <v>when ((Claim.&amp;brand_generic='B') and (Claim.MAIL_RETAIL_CDE = 'M')) then Claim.claim_count_nbr</v>
          </cell>
        </row>
        <row r="10444">
          <cell r="A10444" t="str">
            <v>else 0 end as mms_claims,</v>
          </cell>
        </row>
        <row r="10445">
          <cell r="A10445" t="str">
            <v>case</v>
          </cell>
        </row>
        <row r="10446">
          <cell r="A10446" t="str">
            <v>when ((Claim.&amp;brand_generic IN ('A', 'B')) and (Claim.FILL_DRUG_FORMULARY_IND = 'Y')) then Claim.claim_count_nbr</v>
          </cell>
        </row>
        <row r="10447">
          <cell r="A10447" t="str">
            <v>else 0 end as bfc</v>
          </cell>
        </row>
        <row r="10450">
          <cell r="A10450" t="str">
            <v>from &amp;table Claim</v>
          </cell>
        </row>
        <row r="10451">
          <cell r="A10451" t="str">
            <v>,IW_DEFLT_PRODDB_V.MEDICAL_PRODUCT_CURRENT DrugCurr</v>
          </cell>
        </row>
        <row r="10452">
          <cell r="A10452" t="str">
            <v>&amp;ce_from</v>
          </cell>
        </row>
        <row r="10455">
          <cell r="A10455" t="str">
            <v xml:space="preserve">WHERE claim.&amp;CONSTRAINT_LEVEL._operational_id in (select CONSTRAINT_VAR From MWAD_USERDB.&amp;CONSTRAINT_TABLE CONS Group by 1)                                       </v>
          </cell>
        </row>
        <row r="10456">
          <cell r="A10456" t="str">
            <v xml:space="preserve">and (Claim.&amp;datetype BETWEEN &amp;start1 and &amp;end2) </v>
          </cell>
        </row>
        <row r="10457">
          <cell r="A10457" t="str">
            <v>and  DrugCurr.PRODUCT_SERVICE_ID = Claim.BIL_PRODUCT_SERVICE_ID</v>
          </cell>
        </row>
        <row r="10459">
          <cell r="A10459" t="str">
            <v/>
          </cell>
        </row>
        <row r="10460">
          <cell r="A10460" t="str">
            <v>&amp;ce_where</v>
          </cell>
        </row>
        <row r="10461">
          <cell r="A10461" t="str">
            <v>&amp;custom_constraint &amp;addl_constraint &amp;compounds &amp;specialty &amp;mailretail &amp;bg_constraint &amp;patage_constraint &amp;am_constraint &amp;ex_constraint &amp;ce_constraint &amp;cob_constraint &amp;m_constraint &amp;SSG &amp;ZNC</v>
          </cell>
        </row>
        <row r="10462">
          <cell r="A10462" t="str">
            <v>&amp;constraint_join1)topd</v>
          </cell>
        </row>
        <row r="10465">
          <cell r="A10465" t="str">
            <v>group by</v>
          </cell>
        </row>
        <row r="10466">
          <cell r="A10466" t="str">
            <v>Month_id</v>
          </cell>
        </row>
        <row r="10467">
          <cell r="A10467" t="str">
            <v>order by</v>
          </cell>
        </row>
        <row r="10468">
          <cell r="A10468" t="str">
            <v>Month_id</v>
          </cell>
        </row>
        <row r="10469">
          <cell r="A10469" t="str">
            <v>);</v>
          </cell>
        </row>
        <row r="10470">
          <cell r="A10470" t="str">
            <v>/******************************************************/</v>
          </cell>
        </row>
        <row r="10471">
          <cell r="A10471" t="str">
            <v>/*                IBM Patient TOTAL2                       */</v>
          </cell>
        </row>
        <row r="10472">
          <cell r="A10472" t="str">
            <v>/******************************************************/</v>
          </cell>
        </row>
        <row r="10473">
          <cell r="A10473" t="str">
            <v/>
          </cell>
        </row>
        <row r="10474">
          <cell r="A10474" t="str">
            <v>proc sql inobs=max exec noerrorstop;</v>
          </cell>
        </row>
        <row r="10475">
          <cell r="A10475" t="str">
            <v>connect to odbc (dsn=&amp;dsn uid=&amp;user pwd=&amp;iwpwd);</v>
          </cell>
        </row>
        <row r="10476">
          <cell r="A10476" t="str">
            <v>create table Quarter_Claim as</v>
          </cell>
        </row>
        <row r="10477">
          <cell r="A10477" t="str">
            <v>select * from connection to odbc</v>
          </cell>
        </row>
        <row r="10478">
          <cell r="A10478" t="str">
            <v xml:space="preserve">(select </v>
          </cell>
        </row>
        <row r="10479">
          <cell r="A10479" t="str">
            <v>topd.quarter as quarter,</v>
          </cell>
        </row>
        <row r="10480">
          <cell r="A10480" t="str">
            <v>count(distinct topd.rapats) as rapats,</v>
          </cell>
        </row>
        <row r="10481">
          <cell r="A10481" t="str">
            <v>count(distinct topd.rmpats) as rmpats,</v>
          </cell>
        </row>
        <row r="10482">
          <cell r="A10482" t="str">
            <v>count(distinct topd.mpats) as mpats</v>
          </cell>
        </row>
        <row r="10483">
          <cell r="A10483" t="str">
            <v>from</v>
          </cell>
        </row>
        <row r="10484">
          <cell r="A10484" t="str">
            <v xml:space="preserve">  (select</v>
          </cell>
        </row>
        <row r="10485">
          <cell r="A10485" t="str">
            <v>(substr(Claim.serviced_dte  ,1,4) || 'Q' || (substr(((((substr(Claim.month_id ,5,2)-1)/3)+1 )(smallint)),6,1))) as quarter,</v>
          </cell>
        </row>
        <row r="10486">
          <cell r="A10486" t="str">
            <v>case</v>
          </cell>
        </row>
        <row r="10487">
          <cell r="A10487" t="str">
            <v>when ((Claim.MAIL_RETAIL_CDE = 'R') and (substr('0121',index('012 ',DrugCurr.MAINTENANCE_DRUG_CDE),1) = '0')) then (Claim.patient_id)</v>
          </cell>
        </row>
        <row r="10488">
          <cell r="A10488" t="str">
            <v>else 0 end as rapats,</v>
          </cell>
        </row>
        <row r="10489">
          <cell r="A10489" t="str">
            <v>case</v>
          </cell>
        </row>
        <row r="10490">
          <cell r="A10490" t="str">
            <v>when ((Claim.MAIL_RETAIL_CDE = 'R') and (substr('0121',index('012 ',DrugCurr.MAINTENANCE_DRUG_CDE),1) = '1')) then (Claim.patient_id)</v>
          </cell>
        </row>
        <row r="10491">
          <cell r="A10491" t="str">
            <v>else 0 end as rmpats,</v>
          </cell>
        </row>
        <row r="10492">
          <cell r="A10492" t="str">
            <v>case</v>
          </cell>
        </row>
        <row r="10493">
          <cell r="A10493" t="str">
            <v>when (Claim.MAIL_RETAIL_CDE = 'M') then (Claim.patient_id)</v>
          </cell>
        </row>
        <row r="10494">
          <cell r="A10494" t="str">
            <v>else 0 end as mpats</v>
          </cell>
        </row>
        <row r="10497">
          <cell r="A10497" t="str">
            <v>from &amp;table Claim</v>
          </cell>
        </row>
        <row r="10498">
          <cell r="A10498" t="str">
            <v>,IW_DEFLT_PRODDB_V.MEDICAL_PRODUCT_CURRENT DrugCurr</v>
          </cell>
        </row>
        <row r="10499">
          <cell r="A10499" t="str">
            <v>&amp;ce_from</v>
          </cell>
        </row>
        <row r="10501">
          <cell r="A10501" t="str">
            <v/>
          </cell>
        </row>
        <row r="10502">
          <cell r="A10502" t="str">
            <v xml:space="preserve">WHERE claim.&amp;CONSTRAINT_LEVEL._operational_id in (select CONSTRAINT_VAR From MWAD_USERDB.&amp;CONSTRAINT_TABLE CONS Group by 1)                                       </v>
          </cell>
        </row>
        <row r="10503">
          <cell r="A10503" t="str">
            <v xml:space="preserve">and (Claim.&amp;datetype BETWEEN &amp;start1 and &amp;end2) </v>
          </cell>
        </row>
        <row r="10504">
          <cell r="A10504" t="str">
            <v>and  DrugCurr.PRODUCT_SERVICE_ID = Claim.BIL_PRODUCT_SERVICE_ID</v>
          </cell>
        </row>
        <row r="10506">
          <cell r="A10506" t="str">
            <v/>
          </cell>
        </row>
        <row r="10507">
          <cell r="A10507" t="str">
            <v>&amp;ce_where</v>
          </cell>
        </row>
        <row r="10508">
          <cell r="A10508" t="str">
            <v>&amp;custom_constraint &amp;addl_constraint &amp;compounds &amp;specialty &amp;mailretail &amp;bg_constraint &amp;patage_constraint &amp;am_constraint &amp;ex_constraint &amp;ce_constraint &amp;cob_constraint &amp;m_constraint &amp;SSG &amp;ZNC</v>
          </cell>
        </row>
        <row r="10509">
          <cell r="A10509" t="str">
            <v>&amp;constraint_join1)topd</v>
          </cell>
        </row>
        <row r="10512">
          <cell r="A10512" t="str">
            <v>group by</v>
          </cell>
        </row>
        <row r="10513">
          <cell r="A10513" t="str">
            <v>Quarter</v>
          </cell>
        </row>
        <row r="10514">
          <cell r="A10514" t="str">
            <v>order by</v>
          </cell>
        </row>
        <row r="10515">
          <cell r="A10515" t="str">
            <v>Quarter</v>
          </cell>
        </row>
        <row r="10516">
          <cell r="A10516" t="str">
            <v>);</v>
          </cell>
        </row>
        <row r="10518">
          <cell r="A10518" t="str">
            <v/>
          </cell>
        </row>
        <row r="10520">
          <cell r="A10520" t="str">
            <v>/*****************************************************************/</v>
          </cell>
        </row>
        <row r="10521">
          <cell r="A10521" t="str">
            <v>/* Create top 50 Specialty SubChapter Report TOTAL1*/</v>
          </cell>
        </row>
        <row r="10522">
          <cell r="A10522" t="str">
            <v>/*****************************************************************/</v>
          </cell>
        </row>
        <row r="10523">
          <cell r="A10523" t="str">
            <v/>
          </cell>
        </row>
        <row r="10524">
          <cell r="A10524" t="str">
            <v>proc sql inobs=max exec noerrorstop;</v>
          </cell>
        </row>
        <row r="10525">
          <cell r="A10525" t="str">
            <v>connect to odbc (dsn=&amp;dsn uid=&amp;user pwd=&amp;iwpwd);</v>
          </cell>
        </row>
        <row r="10526">
          <cell r="A10526" t="str">
            <v>create table spschap_TOTAL1 as</v>
          </cell>
        </row>
        <row r="10527">
          <cell r="A10527" t="str">
            <v>select * from connection to odbc</v>
          </cell>
        </row>
        <row r="10528">
          <cell r="A10528" t="str">
            <v xml:space="preserve">(select </v>
          </cell>
        </row>
        <row r="10529">
          <cell r="A10529" t="str">
            <v/>
          </cell>
        </row>
        <row r="10530">
          <cell r="A10530" t="str">
            <v>topd.dsc as dsc,</v>
          </cell>
        </row>
        <row r="10531">
          <cell r="A10531" t="str">
            <v>sum(topd.netcost)as netcost,</v>
          </cell>
        </row>
        <row r="10532">
          <cell r="A10532" t="str">
            <v>sum(topd.grosscost) as grosscost,</v>
          </cell>
        </row>
        <row r="10533">
          <cell r="A10533" t="str">
            <v>sum(topd.ingcost) as ingcost,</v>
          </cell>
        </row>
        <row r="10534">
          <cell r="A10534" t="str">
            <v>sum(topd.nclaims) as nclaims,</v>
          </cell>
        </row>
        <row r="10535">
          <cell r="A10535" t="str">
            <v>sum(topd.qty) as qty,</v>
          </cell>
        </row>
        <row r="10536">
          <cell r="A10536" t="str">
            <v>sum(topd.days) as days,</v>
          </cell>
        </row>
        <row r="10537">
          <cell r="A10537" t="str">
            <v>sum(topd.awp) as awp,</v>
          </cell>
        </row>
        <row r="10538">
          <cell r="A10538" t="str">
            <v>count(distinct topd.npats) as npats,</v>
          </cell>
        </row>
        <row r="10539">
          <cell r="A10539" t="str">
            <v>count(distinct topd.nusers) as nusers,</v>
          </cell>
        </row>
        <row r="10540">
          <cell r="A10540" t="str">
            <v>sum(topd.ngen) as ngen</v>
          </cell>
        </row>
        <row r="10541">
          <cell r="A10541" t="str">
            <v>from</v>
          </cell>
        </row>
        <row r="10542">
          <cell r="A10542" t="str">
            <v xml:space="preserve">  (select</v>
          </cell>
        </row>
        <row r="10543">
          <cell r="A10543" t="str">
            <v/>
          </cell>
        </row>
        <row r="10544">
          <cell r="A10544" t="str">
            <v>SpclPhcyThp.dsc as dsc,</v>
          </cell>
        </row>
        <row r="10545">
          <cell r="A10545" t="str">
            <v>(Claim.bil_net_check_amt) as netcost,</v>
          </cell>
        </row>
        <row r="10546">
          <cell r="A10546" t="str">
            <v>(Claim.bil_net_check_amt+Claim.bil_derived_copay_amt+Claim.bil_deduct_applied_amt)as grosscost,</v>
          </cell>
        </row>
        <row r="10547">
          <cell r="A10547" t="str">
            <v xml:space="preserve"> (Claim.bil_final_ingredient_cost_amt &amp;xcopay) as ingcost,</v>
          </cell>
        </row>
        <row r="10548">
          <cell r="A10548" t="str">
            <v>(Claim.claim_count_nbr) as nclaims,</v>
          </cell>
        </row>
        <row r="10549">
          <cell r="A10549" t="str">
            <v>(Claim.inferred_fill_qty) as qty,</v>
          </cell>
        </row>
        <row r="10550">
          <cell r="A10550" t="str">
            <v>(Claim.fill_days_supply_qty) as days,</v>
          </cell>
        </row>
        <row r="10551">
          <cell r="A10551" t="str">
            <v>(((Claim.&amp;pd_awp._unit_cost_amt (float))  * Claim.inferred_fill_qty  )) as awp,</v>
          </cell>
        </row>
        <row r="10552">
          <cell r="A10552" t="str">
            <v>case</v>
          </cell>
        </row>
        <row r="10553">
          <cell r="A10553" t="str">
            <v>when Claim.&amp;brand_generic='G' then Claim.claim_count_nbr</v>
          </cell>
        </row>
        <row r="10554">
          <cell r="A10554" t="str">
            <v>else 0 end as ngen,</v>
          </cell>
        </row>
        <row r="10555">
          <cell r="A10555" t="str">
            <v>( Claim.patient_id) as npats,</v>
          </cell>
        </row>
        <row r="10556">
          <cell r="A10556" t="str">
            <v>(Claim.client_elig_membership_id) as nusers</v>
          </cell>
        </row>
        <row r="10559">
          <cell r="A10559" t="str">
            <v xml:space="preserve">from &amp;table Claim, </v>
          </cell>
        </row>
        <row r="10560">
          <cell r="A10560" t="str">
            <v>IW_DEFLT_PRODDB_V.MEDICAL_PRODUCT_CURRENT DrugCurr</v>
          </cell>
        </row>
        <row r="10561">
          <cell r="A10561" t="str">
            <v>&amp;ce_from &amp;schap_from</v>
          </cell>
        </row>
        <row r="10562">
          <cell r="A10562" t="str">
            <v xml:space="preserve">   ,IW_DEFLT_PRODDB_V.SPECIALTY_PHCY_THERAP_CLASS SpclPhcyThp</v>
          </cell>
        </row>
        <row r="10563">
          <cell r="A10563" t="str">
            <v/>
          </cell>
        </row>
        <row r="10564">
          <cell r="A10564" t="str">
            <v xml:space="preserve">WHERE claim.&amp;CONSTRAINT_LEVEL._operational_id in (select CONSTRAINT_VAR From MWAD_USERDB.&amp;CONSTRAINT_TABLE CONS Group by 1)                                       </v>
          </cell>
        </row>
        <row r="10565">
          <cell r="A10565" t="str">
            <v xml:space="preserve">and (Claim.&amp;datetype BETWEEN &amp;start1 and &amp;end1) and (DrugCurr.SPECIALTY_PHCY_IND = '1' ) and DrugCurr.SPECIALTY_PHCY_CLASS_CDE = SpclPhcyThp.specialty_phcy_class_cde </v>
          </cell>
        </row>
        <row r="10566">
          <cell r="A10566" t="str">
            <v>and  DrugCurr.PRODUCT_SERVICE_ID = Claim.BIL_PRODUCT_SERVICE_ID</v>
          </cell>
        </row>
        <row r="10567">
          <cell r="A10567" t="str">
            <v>&amp;ce_where &amp;schap_where</v>
          </cell>
        </row>
        <row r="10568">
          <cell r="A10568" t="str">
            <v>&amp;custom_constraint &amp;addl_constraint &amp;compounds &amp;specialty &amp;mailretail &amp;bg_constraint &amp;patage_constraint &amp;am_constraint &amp;ex_constraint &amp;ce_constraint &amp;cob_constraint &amp;m_constraint &amp;SSG &amp;ZNC</v>
          </cell>
        </row>
        <row r="10569">
          <cell r="A10569" t="str">
            <v>&amp;constraint_join1)topd</v>
          </cell>
        </row>
        <row r="10570">
          <cell r="A10570" t="str">
            <v/>
          </cell>
        </row>
        <row r="10571">
          <cell r="A10571" t="str">
            <v>group by</v>
          </cell>
        </row>
        <row r="10572">
          <cell r="A10572" t="str">
            <v xml:space="preserve">   dsc</v>
          </cell>
        </row>
        <row r="10573">
          <cell r="A10573" t="str">
            <v/>
          </cell>
        </row>
        <row r="10574">
          <cell r="A10574" t="str">
            <v>);</v>
          </cell>
        </row>
        <row r="10577">
          <cell r="A10577" t="str">
            <v>/*****************************************************************/</v>
          </cell>
        </row>
        <row r="10578">
          <cell r="A10578" t="str">
            <v>/* Create top 50 Specialty SubChapter Report TOTAL2*/</v>
          </cell>
        </row>
        <row r="10579">
          <cell r="A10579" t="str">
            <v>/******************************************************************/</v>
          </cell>
        </row>
        <row r="10580">
          <cell r="A10580" t="str">
            <v/>
          </cell>
        </row>
        <row r="10581">
          <cell r="A10581" t="str">
            <v>proc sql inobs=max exec noerrorstop;</v>
          </cell>
        </row>
        <row r="10582">
          <cell r="A10582" t="str">
            <v>connect to odbc (dsn=&amp;dsn uid=&amp;user pwd=&amp;iwpwd);</v>
          </cell>
        </row>
        <row r="10583">
          <cell r="A10583" t="str">
            <v>create table spschap_TOTAL2 as</v>
          </cell>
        </row>
        <row r="10584">
          <cell r="A10584" t="str">
            <v>select * from connection to odbc</v>
          </cell>
        </row>
        <row r="10585">
          <cell r="A10585" t="str">
            <v xml:space="preserve">(select </v>
          </cell>
        </row>
        <row r="10586">
          <cell r="A10586" t="str">
            <v/>
          </cell>
        </row>
        <row r="10587">
          <cell r="A10587" t="str">
            <v>topd.dsc as dsc,</v>
          </cell>
        </row>
        <row r="10588">
          <cell r="A10588" t="str">
            <v>sum(topd.netcost)as netcost,</v>
          </cell>
        </row>
        <row r="10589">
          <cell r="A10589" t="str">
            <v>sum(topd.grosscost) as grosscost,</v>
          </cell>
        </row>
        <row r="10590">
          <cell r="A10590" t="str">
            <v>sum(topd.ingcost) as ingcost,</v>
          </cell>
        </row>
        <row r="10591">
          <cell r="A10591" t="str">
            <v>sum(topd.nclaims) as nclaims,</v>
          </cell>
        </row>
        <row r="10592">
          <cell r="A10592" t="str">
            <v>sum(topd.qty) as qty,</v>
          </cell>
        </row>
        <row r="10593">
          <cell r="A10593" t="str">
            <v>sum(topd.days) as days,</v>
          </cell>
        </row>
        <row r="10594">
          <cell r="A10594" t="str">
            <v>sum(topd.awp) as awp,</v>
          </cell>
        </row>
        <row r="10595">
          <cell r="A10595" t="str">
            <v>count(distinct topd.npats) as npats,</v>
          </cell>
        </row>
        <row r="10596">
          <cell r="A10596" t="str">
            <v>count(distinct topd.nusers) as nusers,</v>
          </cell>
        </row>
        <row r="10597">
          <cell r="A10597" t="str">
            <v>sum(topd.ngen) as ngen</v>
          </cell>
        </row>
        <row r="10598">
          <cell r="A10598" t="str">
            <v>from</v>
          </cell>
        </row>
        <row r="10599">
          <cell r="A10599" t="str">
            <v xml:space="preserve">  (select</v>
          </cell>
        </row>
        <row r="10600">
          <cell r="A10600" t="str">
            <v/>
          </cell>
        </row>
        <row r="10601">
          <cell r="A10601" t="str">
            <v>SpclPhcyThp.dsc as dsc,</v>
          </cell>
        </row>
        <row r="10602">
          <cell r="A10602" t="str">
            <v>(Claim.bil_net_check_amt) as netcost,</v>
          </cell>
        </row>
        <row r="10603">
          <cell r="A10603" t="str">
            <v>(Claim.bil_net_check_amt+Claim.bil_derived_copay_amt+Claim.bil_deduct_applied_amt)as grosscost,</v>
          </cell>
        </row>
        <row r="10604">
          <cell r="A10604" t="str">
            <v xml:space="preserve"> (Claim.bil_final_ingredient_cost_amt &amp;xcopay) as ingcost,</v>
          </cell>
        </row>
        <row r="10605">
          <cell r="A10605" t="str">
            <v>(Claim.claim_count_nbr) as nclaims,</v>
          </cell>
        </row>
        <row r="10606">
          <cell r="A10606" t="str">
            <v>(Claim.inferred_fill_qty) as qty,</v>
          </cell>
        </row>
        <row r="10607">
          <cell r="A10607" t="str">
            <v>(Claim.fill_days_supply_qty) as days,</v>
          </cell>
        </row>
        <row r="10608">
          <cell r="A10608" t="str">
            <v>(((Claim.&amp;pd_awp._unit_cost_amt (float))  * Claim.inferred_fill_qty  )) as awp,</v>
          </cell>
        </row>
        <row r="10609">
          <cell r="A10609" t="str">
            <v>case</v>
          </cell>
        </row>
        <row r="10610">
          <cell r="A10610" t="str">
            <v>when Claim.brand_generic_cde='G' then Claim.claim_count_nbr</v>
          </cell>
        </row>
        <row r="10611">
          <cell r="A10611" t="str">
            <v>else 0 end as ngen,</v>
          </cell>
        </row>
        <row r="10612">
          <cell r="A10612" t="str">
            <v>( Claim.patient_id) as npats,</v>
          </cell>
        </row>
        <row r="10613">
          <cell r="A10613" t="str">
            <v>(Claim.client_elig_membership_id) as nusers</v>
          </cell>
        </row>
        <row r="10615">
          <cell r="A10615" t="str">
            <v xml:space="preserve">from &amp;table Claim, </v>
          </cell>
        </row>
        <row r="10616">
          <cell r="A10616" t="str">
            <v>IW_DEFLT_PRODDB_V.MEDICAL_PRODUCT_CURRENT DrugCurr</v>
          </cell>
        </row>
        <row r="10617">
          <cell r="A10617" t="str">
            <v>&amp;ce_from &amp;schap_from</v>
          </cell>
        </row>
        <row r="10618">
          <cell r="A10618" t="str">
            <v xml:space="preserve">   ,IW_DEFLT_PRODDB_V.SPECIALTY_PHCY_THERAP_CLASS SpclPhcyThp</v>
          </cell>
        </row>
        <row r="10619">
          <cell r="A10619" t="str">
            <v/>
          </cell>
        </row>
        <row r="10620">
          <cell r="A10620" t="str">
            <v xml:space="preserve">WHERE claim.&amp;CONSTRAINT_LEVEL._operational_id in (select CONSTRAINT_VAR From MWAD_USERDB.&amp;CONSTRAINT_TABLE CONS Group by 1)                                       </v>
          </cell>
        </row>
        <row r="10621">
          <cell r="A10621" t="str">
            <v xml:space="preserve">and (Claim.&amp;datetype BETWEEN &amp;start2 and &amp;end2) and (DrugCurr.SPECIALTY_PHCY_IND = '1' ) and DrugCurr.SPECIALTY_PHCY_CLASS_CDE = SpclPhcyThp.specialty_phcy_class_cde </v>
          </cell>
        </row>
        <row r="10622">
          <cell r="A10622" t="str">
            <v>and  DrugCurr.PRODUCT_SERVICE_ID = Claim.BIL_PRODUCT_SERVICE_ID</v>
          </cell>
        </row>
        <row r="10623">
          <cell r="A10623" t="str">
            <v>&amp;ce_where &amp;schap_where</v>
          </cell>
        </row>
        <row r="10624">
          <cell r="A10624" t="str">
            <v>&amp;custom_constraint &amp;addl_constraint &amp;compounds &amp;specialty &amp;mailretail &amp;bg_constraint &amp;patage_constraint &amp;am_constraint &amp;ex_constraint &amp;ce_constraint &amp;cob_constraint &amp;m_constraint &amp;SSG &amp;ZNC</v>
          </cell>
        </row>
        <row r="10625">
          <cell r="A10625" t="str">
            <v>&amp;constraint_join1)topd</v>
          </cell>
        </row>
        <row r="10626">
          <cell r="A10626" t="str">
            <v/>
          </cell>
        </row>
        <row r="10627">
          <cell r="A10627" t="str">
            <v>group by</v>
          </cell>
        </row>
        <row r="10628">
          <cell r="A10628" t="str">
            <v xml:space="preserve">   dsc</v>
          </cell>
        </row>
        <row r="10629">
          <cell r="A10629" t="str">
            <v/>
          </cell>
        </row>
        <row r="10630">
          <cell r="A10630" t="str">
            <v>);</v>
          </cell>
        </row>
        <row r="10631">
          <cell r="A10631" t="str">
            <v/>
          </cell>
        </row>
        <row r="10632">
          <cell r="A10632" t="str">
            <v/>
          </cell>
        </row>
        <row r="10633">
          <cell r="A10633" t="str">
            <v/>
          </cell>
        </row>
        <row r="10634">
          <cell r="A10634" t="str">
            <v>proc sort data=elig;by cycleid;</v>
          </cell>
        </row>
        <row r="10635">
          <cell r="A10635" t="str">
            <v/>
          </cell>
        </row>
        <row r="10636">
          <cell r="A10636" t="str">
            <v/>
          </cell>
        </row>
        <row r="10637">
          <cell r="A10637" t="str">
            <v>/**********************/</v>
          </cell>
        </row>
        <row r="10638">
          <cell r="A10638" t="str">
            <v>/* Top 100 Drugs1*/</v>
          </cell>
        </row>
        <row r="10639">
          <cell r="A10639" t="str">
            <v>/**********************/</v>
          </cell>
        </row>
        <row r="10640">
          <cell r="A10640" t="str">
            <v/>
          </cell>
        </row>
        <row r="10641">
          <cell r="A10641" t="str">
            <v>data topdrugs_TOTAL1;set topdrugs_TOTAL1;%missing;</v>
          </cell>
        </row>
        <row r="10642">
          <cell r="A10642" t="str">
            <v/>
          </cell>
        </row>
        <row r="10643">
          <cell r="A10643" t="str">
            <v>proc sort data=topdrugs_TOTAL1;by descending &amp;drugsort;</v>
          </cell>
        </row>
        <row r="10644">
          <cell r="A10644" t="str">
            <v/>
          </cell>
        </row>
        <row r="10645">
          <cell r="A10645" t="str">
            <v>data topdrugs_TOTAL1;set topdrugs_TOTAL1;</v>
          </cell>
        </row>
        <row r="10646">
          <cell r="A10646" t="str">
            <v>if _n_ gt 100 then do;brand="All Other";allother=1;dsc=" ";generic=" ";abgcode=" ";spind=" ";end;</v>
          </cell>
        </row>
        <row r="10647">
          <cell r="A10647" t="str">
            <v>if allother=. Then allother=0;</v>
          </cell>
        </row>
        <row r="10648">
          <cell r="A10648" t="str">
            <v>awpday=awp/days;</v>
          </cell>
        </row>
        <row r="10649">
          <cell r="A10649" t="str">
            <v>dayspat=days/npats;</v>
          </cell>
        </row>
        <row r="10650">
          <cell r="A10650" t="str">
            <v>daysuser=days/nusers;</v>
          </cell>
        </row>
        <row r="10651">
          <cell r="A10651" t="str">
            <v>costshare=(grosscost-netcost)/grosscost;</v>
          </cell>
        </row>
        <row r="10652">
          <cell r="A10652" t="str">
            <v>data topdrugs_TOTAL1;set topdrugs_TOTAL1;</v>
          </cell>
        </row>
        <row r="10653">
          <cell r="A10653" t="str">
            <v>proc sort;by brand ;</v>
          </cell>
        </row>
        <row r="10654">
          <cell r="A10654" t="str">
            <v>proc means noprint;by brand;id allother generic abgcode dsc spind;</v>
          </cell>
        </row>
        <row r="10655">
          <cell r="A10655" t="str">
            <v>var netcost awp ingcost nclaims qty days grosscost npats nusers awpday dayspat daysuser costshare;</v>
          </cell>
        </row>
        <row r="10656">
          <cell r="A10656" t="str">
            <v>output out=topdrugs_TOTAL1 sum=;</v>
          </cell>
        </row>
        <row r="10657">
          <cell r="A10657" t="str">
            <v>proc sort data=topdrugs_TOTAL1 ;by allother descending &amp;drugsort ;run;</v>
          </cell>
        </row>
        <row r="10660">
          <cell r="A10660" t="str">
            <v>/**********************/</v>
          </cell>
        </row>
        <row r="10661">
          <cell r="A10661" t="str">
            <v>/* Top 100 Drugs2*/</v>
          </cell>
        </row>
        <row r="10662">
          <cell r="A10662" t="str">
            <v>/**********************/</v>
          </cell>
        </row>
        <row r="10663">
          <cell r="A10663" t="str">
            <v/>
          </cell>
        </row>
        <row r="10664">
          <cell r="A10664" t="str">
            <v>data topdrugs_TOTAL2;set topdrugs_TOTAL2;%missing;</v>
          </cell>
        </row>
        <row r="10665">
          <cell r="A10665" t="str">
            <v/>
          </cell>
        </row>
        <row r="10666">
          <cell r="A10666" t="str">
            <v>proc sort data=topdrugs_TOTAL2;by descending &amp;drugsort;</v>
          </cell>
        </row>
        <row r="10667">
          <cell r="A10667" t="str">
            <v/>
          </cell>
        </row>
        <row r="10668">
          <cell r="A10668" t="str">
            <v>data topdrugs_TOTAL2;set topdrugs_TOTAL2;</v>
          </cell>
        </row>
        <row r="10669">
          <cell r="A10669" t="str">
            <v>if _n_ gt 100 then do;brand="All Other";allother=1;dsc=" ";generic=" ";abgcode=" ";spind=" ";end;</v>
          </cell>
        </row>
        <row r="10670">
          <cell r="A10670" t="str">
            <v>if allother=. Then allother=0;</v>
          </cell>
        </row>
        <row r="10671">
          <cell r="A10671" t="str">
            <v>awpday=awp/days;</v>
          </cell>
        </row>
        <row r="10672">
          <cell r="A10672" t="str">
            <v>dayspat=days/npats;</v>
          </cell>
        </row>
        <row r="10673">
          <cell r="A10673" t="str">
            <v>daysuser=days/nusers;</v>
          </cell>
        </row>
        <row r="10674">
          <cell r="A10674" t="str">
            <v>costshare=(grosscost-netcost)/grosscost;</v>
          </cell>
        </row>
        <row r="10675">
          <cell r="A10675" t="str">
            <v>data topdrugs_TOTAL2;set topdrugs_TOTAL2;</v>
          </cell>
        </row>
        <row r="10676">
          <cell r="A10676" t="str">
            <v>proc sort;by brand ;</v>
          </cell>
        </row>
        <row r="10677">
          <cell r="A10677" t="str">
            <v>proc means noprint;by brand;id allother generic abgcode dsc spind;</v>
          </cell>
        </row>
        <row r="10678">
          <cell r="A10678" t="str">
            <v>var netcost awp ingcost nclaims qty days grosscost npats nusers awpday dayspat daysuser costshare;</v>
          </cell>
        </row>
        <row r="10679">
          <cell r="A10679" t="str">
            <v>output out=topdrugs_TOTAL2 sum=;</v>
          </cell>
        </row>
        <row r="10680">
          <cell r="A10680" t="str">
            <v>proc sort data=topdrugs_TOTAL2 ;by allother descending &amp;drugsort ;run;</v>
          </cell>
        </row>
        <row r="10683">
          <cell r="A10683" t="str">
            <v>/*******************************************************/</v>
          </cell>
        </row>
        <row r="10684">
          <cell r="A10684" t="str">
            <v>/* Top 100 Generic Opportunity Drugs Retail 2*/</v>
          </cell>
        </row>
        <row r="10685">
          <cell r="A10685" t="str">
            <v>/*******************************************************/</v>
          </cell>
        </row>
        <row r="10686">
          <cell r="A10686" t="str">
            <v/>
          </cell>
        </row>
        <row r="10687">
          <cell r="A10687" t="str">
            <v>data genoppr_TOTAL2;set genoppr_TOTAL2;%missing;</v>
          </cell>
        </row>
        <row r="10688">
          <cell r="A10688" t="str">
            <v/>
          </cell>
        </row>
        <row r="10689">
          <cell r="A10689" t="str">
            <v>proc sort data=genoppr_TOTAL2;by descending &amp;drugsort;</v>
          </cell>
        </row>
        <row r="10690">
          <cell r="A10690" t="str">
            <v/>
          </cell>
        </row>
        <row r="10691">
          <cell r="A10691" t="str">
            <v>data genoppr_TOTAL2;set genoppr_TOTAL2;</v>
          </cell>
        </row>
        <row r="10692">
          <cell r="A10692" t="str">
            <v>if _n_ gt 100 then do;brand="All Other";allother=1;dsc=" ";generic=" ";abgcode=" ";spind=" ";end;</v>
          </cell>
        </row>
        <row r="10693">
          <cell r="A10693" t="str">
            <v>if allother=. Then allother=0;</v>
          </cell>
        </row>
        <row r="10694">
          <cell r="A10694" t="str">
            <v>awpday=awp/days;</v>
          </cell>
        </row>
        <row r="10695">
          <cell r="A10695" t="str">
            <v>dayspat=days/npats;</v>
          </cell>
        </row>
        <row r="10696">
          <cell r="A10696" t="str">
            <v>daysuser=days/nusers;</v>
          </cell>
        </row>
        <row r="10697">
          <cell r="A10697" t="str">
            <v>costshare=(grosscost-netcost)/grosscost;</v>
          </cell>
        </row>
        <row r="10698">
          <cell r="A10698" t="str">
            <v>data genoppr_TOTAL2;set genoppr_TOTAL2;</v>
          </cell>
        </row>
        <row r="10699">
          <cell r="A10699" t="str">
            <v>proc sort;by brand ;</v>
          </cell>
        </row>
        <row r="10700">
          <cell r="A10700" t="str">
            <v>proc means noprint;by brand;id allother generic abgcode dsc spind;</v>
          </cell>
        </row>
        <row r="10701">
          <cell r="A10701" t="str">
            <v>var netcost awp ingcost nclaims qty days grosscost npats nusers awpday dayspat daysuser costshare;</v>
          </cell>
        </row>
        <row r="10702">
          <cell r="A10702" t="str">
            <v>output out=genoppr_TOTAL2 sum=;</v>
          </cell>
        </row>
        <row r="10703">
          <cell r="A10703" t="str">
            <v>proc sort data=genoppr_TOTAL2 ;by allother descending &amp;drugsort ;run;</v>
          </cell>
        </row>
        <row r="10706">
          <cell r="A10706" t="str">
            <v>/*******************************************************/</v>
          </cell>
        </row>
        <row r="10707">
          <cell r="A10707" t="str">
            <v>/* Top 100 Generic Opportunity Drugs Mail 2*/</v>
          </cell>
        </row>
        <row r="10708">
          <cell r="A10708" t="str">
            <v>/*******************************************************/</v>
          </cell>
        </row>
        <row r="10709">
          <cell r="A10709" t="str">
            <v/>
          </cell>
        </row>
        <row r="10710">
          <cell r="A10710" t="str">
            <v>data genoppm_TOTAL2;set genoppm_TOTAL2;%missing;</v>
          </cell>
        </row>
        <row r="10711">
          <cell r="A10711" t="str">
            <v/>
          </cell>
        </row>
        <row r="10712">
          <cell r="A10712" t="str">
            <v>proc sort data=genoppm_TOTAL2;by descending &amp;drugsort;</v>
          </cell>
        </row>
        <row r="10713">
          <cell r="A10713" t="str">
            <v/>
          </cell>
        </row>
        <row r="10714">
          <cell r="A10714" t="str">
            <v>data genoppm_TOTAL2;set genoppm_TOTAL2;</v>
          </cell>
        </row>
        <row r="10715">
          <cell r="A10715" t="str">
            <v>if _n_ gt 100 then do;brand="All Other";allother=1;dsc=" ";generic=" ";abgcode=" ";spind=" ";end;</v>
          </cell>
        </row>
        <row r="10716">
          <cell r="A10716" t="str">
            <v>if allother=. Then allother=0;</v>
          </cell>
        </row>
        <row r="10717">
          <cell r="A10717" t="str">
            <v>awpday=awp/days;</v>
          </cell>
        </row>
        <row r="10718">
          <cell r="A10718" t="str">
            <v>dayspat=days/npats;</v>
          </cell>
        </row>
        <row r="10719">
          <cell r="A10719" t="str">
            <v>daysuser=days/nusers;</v>
          </cell>
        </row>
        <row r="10720">
          <cell r="A10720" t="str">
            <v>costshare=(grosscost-netcost)/grosscost;</v>
          </cell>
        </row>
        <row r="10721">
          <cell r="A10721" t="str">
            <v>data genoppm_TOTAL2;set genoppm_TOTAL2;</v>
          </cell>
        </row>
        <row r="10722">
          <cell r="A10722" t="str">
            <v>proc sort;by brand ;</v>
          </cell>
        </row>
        <row r="10723">
          <cell r="A10723" t="str">
            <v>proc means noprint;by brand;id allother generic abgcode dsc spind;</v>
          </cell>
        </row>
        <row r="10724">
          <cell r="A10724" t="str">
            <v>var netcost awp ingcost nclaims qty days grosscost npats nusers awpday dayspat daysuser costshare;</v>
          </cell>
        </row>
        <row r="10725">
          <cell r="A10725" t="str">
            <v>output out=genoppm_TOTAL2 sum=;</v>
          </cell>
        </row>
        <row r="10726">
          <cell r="A10726" t="str">
            <v>proc sort data=genoppm_TOTAL2 ;by allother descending &amp;drugsort ;run;</v>
          </cell>
        </row>
        <row r="10729">
          <cell r="A10729" t="str">
            <v>/*********************************/</v>
          </cell>
        </row>
        <row r="10730">
          <cell r="A10730" t="str">
            <v>/* Top 50 Specialty Drugs1*/</v>
          </cell>
        </row>
        <row r="10731">
          <cell r="A10731" t="str">
            <v>/*********************************/</v>
          </cell>
        </row>
        <row r="10732">
          <cell r="A10732" t="str">
            <v/>
          </cell>
        </row>
        <row r="10733">
          <cell r="A10733" t="str">
            <v>data sptopdrugs_TOTAL1;set sptopdrugs_TOTAL1;%missing;</v>
          </cell>
        </row>
        <row r="10734">
          <cell r="A10734" t="str">
            <v/>
          </cell>
        </row>
        <row r="10735">
          <cell r="A10735" t="str">
            <v>proc sort data=sptopdrugs_TOTAL1;by descending &amp;drugsort;</v>
          </cell>
        </row>
        <row r="10736">
          <cell r="A10736" t="str">
            <v/>
          </cell>
        </row>
        <row r="10737">
          <cell r="A10737" t="str">
            <v>data sptopdrugs_TOTAL1;set sptopdrugs_TOTAL1;</v>
          </cell>
        </row>
        <row r="10738">
          <cell r="A10738" t="str">
            <v>if _n_ gt 50 then do;brand="All Other";allother=1;dsc=" ";generic=" ";abgcode=" ";end;</v>
          </cell>
        </row>
        <row r="10739">
          <cell r="A10739" t="str">
            <v>if allother=. Then allother=0;</v>
          </cell>
        </row>
        <row r="10740">
          <cell r="A10740" t="str">
            <v>awpday=awp/days;</v>
          </cell>
        </row>
        <row r="10741">
          <cell r="A10741" t="str">
            <v>dayspat=days/npats;</v>
          </cell>
        </row>
        <row r="10742">
          <cell r="A10742" t="str">
            <v>daysuser=days/nusers;</v>
          </cell>
        </row>
        <row r="10743">
          <cell r="A10743" t="str">
            <v>costshare=(grosscost-netcost)/grosscost;</v>
          </cell>
        </row>
        <row r="10744">
          <cell r="A10744" t="str">
            <v>data sptopdrugs_TOTAL1;set sptopdrugs_TOTAL1;</v>
          </cell>
        </row>
        <row r="10745">
          <cell r="A10745" t="str">
            <v>proc sort;by brand ;</v>
          </cell>
        </row>
        <row r="10746">
          <cell r="A10746" t="str">
            <v>proc means noprint;by brand;id allother dsc generic abgcode dsc;</v>
          </cell>
        </row>
        <row r="10747">
          <cell r="A10747" t="str">
            <v>var netcost awp ingcost nclaims qty days grosscost npats nusers awpday dayspat daysuser costshare;</v>
          </cell>
        </row>
        <row r="10748">
          <cell r="A10748" t="str">
            <v>output out=sptopdrugs_TOTAL1 sum=;</v>
          </cell>
        </row>
        <row r="10749">
          <cell r="A10749" t="str">
            <v>proc sort data=sptopdrugs_TOTAL1 ;by allother descending &amp;drugsort ;run;</v>
          </cell>
        </row>
        <row r="10751">
          <cell r="A10751" t="str">
            <v>/*********************************/</v>
          </cell>
        </row>
        <row r="10752">
          <cell r="A10752" t="str">
            <v>/* Top 50 Specialty Drugs2*/</v>
          </cell>
        </row>
        <row r="10753">
          <cell r="A10753" t="str">
            <v>/*********************************/</v>
          </cell>
        </row>
        <row r="10754">
          <cell r="A10754" t="str">
            <v/>
          </cell>
        </row>
        <row r="10755">
          <cell r="A10755" t="str">
            <v>data sptopdrugs_total2;set sptopdrugs_total2;%missing;</v>
          </cell>
        </row>
        <row r="10756">
          <cell r="A10756" t="str">
            <v/>
          </cell>
        </row>
        <row r="10757">
          <cell r="A10757" t="str">
            <v>proc sort data=sptopdrugs_total2;by descending &amp;drugsort;</v>
          </cell>
        </row>
        <row r="10758">
          <cell r="A10758" t="str">
            <v/>
          </cell>
        </row>
        <row r="10759">
          <cell r="A10759" t="str">
            <v>data sptopdrugs_total2;set sptopdrugs_total2;</v>
          </cell>
        </row>
        <row r="10760">
          <cell r="A10760" t="str">
            <v>if _n_ gt 50 then do;brand="All Other";allother=1;dsc=" ";generic=" ";abgcode=" ";end;</v>
          </cell>
        </row>
        <row r="10761">
          <cell r="A10761" t="str">
            <v>if allother=. Then allother=0;</v>
          </cell>
        </row>
        <row r="10762">
          <cell r="A10762" t="str">
            <v>awpday=awp/days;</v>
          </cell>
        </row>
        <row r="10763">
          <cell r="A10763" t="str">
            <v>dayspat=days/npats;</v>
          </cell>
        </row>
        <row r="10764">
          <cell r="A10764" t="str">
            <v>daysuser=days/nusers;</v>
          </cell>
        </row>
        <row r="10765">
          <cell r="A10765" t="str">
            <v>costshare=(grosscost-netcost)/grosscost;</v>
          </cell>
        </row>
        <row r="10766">
          <cell r="A10766" t="str">
            <v>data sptopdrugs_total2;set sptopdrugs_total2;</v>
          </cell>
        </row>
        <row r="10767">
          <cell r="A10767" t="str">
            <v>proc sort;by brand ;</v>
          </cell>
        </row>
        <row r="10768">
          <cell r="A10768" t="str">
            <v>proc means noprint;by brand;id allother dsc generic abgcode dsc;</v>
          </cell>
        </row>
        <row r="10769">
          <cell r="A10769" t="str">
            <v>var netcost awp ingcost nclaims qty days grosscost npats nusers awpday dayspat daysuser costshare;</v>
          </cell>
        </row>
        <row r="10770">
          <cell r="A10770" t="str">
            <v>output out=sptopdrugs_total2 sum=;</v>
          </cell>
        </row>
        <row r="10771">
          <cell r="A10771" t="str">
            <v>proc sort data=sptopdrugs_total2 ;by allother descending &amp;drugsort ;run;</v>
          </cell>
        </row>
        <row r="10772">
          <cell r="A10772" t="str">
            <v>/*******************************************/</v>
          </cell>
        </row>
        <row r="10773">
          <cell r="A10773" t="str">
            <v>/* Top 50 SS Generic Retail Drugs2*/</v>
          </cell>
        </row>
        <row r="10774">
          <cell r="A10774" t="str">
            <v>/*******************************************/</v>
          </cell>
        </row>
        <row r="10775">
          <cell r="A10775" t="str">
            <v/>
          </cell>
        </row>
        <row r="10776">
          <cell r="A10776" t="str">
            <v>data ssgrtopdrugs_total2;set ssgrtopdrugs_total2;%missing;</v>
          </cell>
        </row>
        <row r="10777">
          <cell r="A10777" t="str">
            <v/>
          </cell>
        </row>
        <row r="10778">
          <cell r="A10778" t="str">
            <v>proc sort data=ssgrtopdrugs_total2;by descending &amp;drugsort;</v>
          </cell>
        </row>
        <row r="10780">
          <cell r="A10780" t="str">
            <v>data ssgrtopdrugs_total2;set ssgrtopdrugs_total2;</v>
          </cell>
        </row>
        <row r="10781">
          <cell r="A10781" t="str">
            <v>if _n_ gt 50 then do;brand="All Other";allother=1;dsc=" ";generic=" ";abgcode=" ";end;</v>
          </cell>
        </row>
        <row r="10782">
          <cell r="A10782" t="str">
            <v>if allother=. Then allother=0;</v>
          </cell>
        </row>
        <row r="10783">
          <cell r="A10783" t="str">
            <v>awpday=awp/days;</v>
          </cell>
        </row>
        <row r="10784">
          <cell r="A10784" t="str">
            <v>dayspat=days/npats;</v>
          </cell>
        </row>
        <row r="10785">
          <cell r="A10785" t="str">
            <v>daysuser=days/nusers;</v>
          </cell>
        </row>
        <row r="10786">
          <cell r="A10786" t="str">
            <v>costshare=(grosscost-netcost)/grosscost;</v>
          </cell>
        </row>
        <row r="10787">
          <cell r="A10787" t="str">
            <v>data ssgrtopdrugs_total2;set ssgrtopdrugs_total2;</v>
          </cell>
        </row>
        <row r="10788">
          <cell r="A10788" t="str">
            <v>proc sort;by brand ;</v>
          </cell>
        </row>
        <row r="10789">
          <cell r="A10789" t="str">
            <v>proc means noprint;by brand;id allother dsc generic abgcode dsc;</v>
          </cell>
        </row>
        <row r="10790">
          <cell r="A10790" t="str">
            <v>var netcost awp ingcost profee copay deduct tax nclaims qty days grosscost npats nusers awpday dayspat daysuser costshare;</v>
          </cell>
        </row>
        <row r="10791">
          <cell r="A10791" t="str">
            <v>output out=ssgrtopdrugs_total2 sum=;</v>
          </cell>
        </row>
        <row r="10792">
          <cell r="A10792" t="str">
            <v>proc sort data=ssgrtopdrugs_total2 ;by allother descending &amp;drugsort ;run;</v>
          </cell>
        </row>
        <row r="10793">
          <cell r="A10793" t="str">
            <v>/*******************************************/</v>
          </cell>
        </row>
        <row r="10794">
          <cell r="A10794" t="str">
            <v>/* Top 50 SS Generic Mail Drugs2   */</v>
          </cell>
        </row>
        <row r="10795">
          <cell r="A10795" t="str">
            <v>/*******************************************/</v>
          </cell>
        </row>
        <row r="10797">
          <cell r="A10797" t="str">
            <v>data ssgmtopdrugs_total2;set ssgmtopdrugs_total2;%missing;</v>
          </cell>
        </row>
        <row r="10798">
          <cell r="A10798" t="str">
            <v/>
          </cell>
        </row>
        <row r="10799">
          <cell r="A10799" t="str">
            <v>proc sort data=ssgmtopdrugs_total2;by descending &amp;drugsort;</v>
          </cell>
        </row>
        <row r="10800">
          <cell r="A10800" t="str">
            <v/>
          </cell>
        </row>
        <row r="10801">
          <cell r="A10801" t="str">
            <v>data ssgmtopdrugs_total2;set ssgmtopdrugs_total2;</v>
          </cell>
        </row>
        <row r="10802">
          <cell r="A10802" t="str">
            <v>if _n_ gt 50 then do;brand="All Other";allother=1;end;</v>
          </cell>
        </row>
        <row r="10803">
          <cell r="A10803" t="str">
            <v>if allother=. Then allother=0;</v>
          </cell>
        </row>
        <row r="10804">
          <cell r="A10804" t="str">
            <v>awpday=awp/days;</v>
          </cell>
        </row>
        <row r="10805">
          <cell r="A10805" t="str">
            <v>dayspat=days/npats;</v>
          </cell>
        </row>
        <row r="10806">
          <cell r="A10806" t="str">
            <v>daysuser=days/nusers;</v>
          </cell>
        </row>
        <row r="10807">
          <cell r="A10807" t="str">
            <v>costshare=(grosscost-netcost)/grosscost;</v>
          </cell>
        </row>
        <row r="10808">
          <cell r="A10808" t="str">
            <v>data ssgmtopdrugs_total2;set ssgmtopdrugs_total2;</v>
          </cell>
        </row>
        <row r="10809">
          <cell r="A10809" t="str">
            <v>proc sort;by brand ;</v>
          </cell>
        </row>
        <row r="10810">
          <cell r="A10810" t="str">
            <v>proc means noprint;by brand;id allother dsc generic abgcode dsc;</v>
          </cell>
        </row>
        <row r="10811">
          <cell r="A10811" t="str">
            <v>var netcost awp ingcost profee copay deduct tax nclaims qty days grosscost npats nusers awpday dayspat daysuser costshare;</v>
          </cell>
        </row>
        <row r="10812">
          <cell r="A10812" t="str">
            <v>output out=ssgmtopdrugs_total2 sum=;</v>
          </cell>
        </row>
        <row r="10813">
          <cell r="A10813" t="str">
            <v>proc sort data=ssgmtopdrugs_total2 ;by allother descending &amp;drugsort ;run;</v>
          </cell>
        </row>
        <row r="10814">
          <cell r="A10814" t="str">
            <v>/*******************************************/</v>
          </cell>
        </row>
        <row r="10815">
          <cell r="A10815" t="str">
            <v>/* Top 50 Drug Labeler 2                  */</v>
          </cell>
        </row>
        <row r="10816">
          <cell r="A10816" t="str">
            <v>/*******************************************/</v>
          </cell>
        </row>
        <row r="10818">
          <cell r="A10818" t="str">
            <v>data labelertopdrugs_total2;set labelertopdrugs_total2;%missing;</v>
          </cell>
        </row>
        <row r="10819">
          <cell r="A10819" t="str">
            <v/>
          </cell>
        </row>
        <row r="10820">
          <cell r="A10820" t="str">
            <v>proc sort data=labelertopdrugs_total2;by descending &amp;drugsort;</v>
          </cell>
        </row>
        <row r="10821">
          <cell r="A10821" t="str">
            <v/>
          </cell>
        </row>
        <row r="10822">
          <cell r="A10822" t="str">
            <v>data labelertopdrugs_total2;set labelertopdrugs_total2;</v>
          </cell>
        </row>
        <row r="10823">
          <cell r="A10823" t="str">
            <v>if _n_ gt 50 then do;labeler="All Other";allother=1;end;</v>
          </cell>
        </row>
        <row r="10824">
          <cell r="A10824" t="str">
            <v>if allother=. Then allother=0;</v>
          </cell>
        </row>
        <row r="10825">
          <cell r="A10825" t="str">
            <v>awpday=awp/days;</v>
          </cell>
        </row>
        <row r="10826">
          <cell r="A10826" t="str">
            <v>dayspat=days/npats;</v>
          </cell>
        </row>
        <row r="10827">
          <cell r="A10827" t="str">
            <v>daysuser=days/nusers;</v>
          </cell>
        </row>
        <row r="10828">
          <cell r="A10828" t="str">
            <v>costshare=(grosscost-netcost)/grosscost;</v>
          </cell>
        </row>
        <row r="10829">
          <cell r="A10829" t="str">
            <v>pct_gen=ngen/nclaims;run;</v>
          </cell>
        </row>
        <row r="10830">
          <cell r="A10830" t="str">
            <v>data labelertopdrugs_total2;set labelertopdrugs_total2;</v>
          </cell>
        </row>
        <row r="10831">
          <cell r="A10831" t="str">
            <v>proc sort;by labeler ;</v>
          </cell>
        </row>
        <row r="10832">
          <cell r="A10832" t="str">
            <v>proc means noprint;by labeler;id allother;</v>
          </cell>
        </row>
        <row r="10833">
          <cell r="A10833" t="str">
            <v>var netcost awp ingcost nclaims qty days grosscost npats nusers awpday dayspat daysuser costshare pct_gen;</v>
          </cell>
        </row>
        <row r="10834">
          <cell r="A10834" t="str">
            <v>output out=labelertopdrugs_total2 sum=;</v>
          </cell>
        </row>
        <row r="10835">
          <cell r="A10835" t="str">
            <v>proc sort data=labelertopdrugs_total2 ;by allother descending &amp;drugsort ;run;</v>
          </cell>
        </row>
        <row r="10838">
          <cell r="A10838" t="str">
            <v>/*******************************************/</v>
          </cell>
        </row>
        <row r="10839">
          <cell r="A10839" t="str">
            <v>/* Top 50 Retail Drug Chain 2            */</v>
          </cell>
        </row>
        <row r="10840">
          <cell r="A10840" t="str">
            <v>/*******************************************/</v>
          </cell>
        </row>
        <row r="10842">
          <cell r="A10842" t="str">
            <v>data chaintopdrugs_total2;set chaintopdrugs_total2;%missing;</v>
          </cell>
        </row>
        <row r="10843">
          <cell r="A10843" t="str">
            <v/>
          </cell>
        </row>
        <row r="10844">
          <cell r="A10844" t="str">
            <v>proc sort data=chaintopdrugs_total2;by descending &amp;drugsort;</v>
          </cell>
        </row>
        <row r="10845">
          <cell r="A10845" t="str">
            <v/>
          </cell>
        </row>
        <row r="10846">
          <cell r="A10846" t="str">
            <v>data chaintopdrugs_total2;set chaintopdrugs_total2;</v>
          </cell>
        </row>
        <row r="10847">
          <cell r="A10847" t="str">
            <v>if chain ="" then do; chain="INDEPENDENT NON-CHAIN PHARMACIES ";END;</v>
          </cell>
        </row>
        <row r="10848">
          <cell r="A10848" t="str">
            <v>if _n_ gt 50 then do;chain="All Other";allother=1;end;</v>
          </cell>
        </row>
        <row r="10849">
          <cell r="A10849" t="str">
            <v>if allother=. Then allother=0;</v>
          </cell>
        </row>
        <row r="10850">
          <cell r="A10850" t="str">
            <v>awpday=awp/days;</v>
          </cell>
        </row>
        <row r="10851">
          <cell r="A10851" t="str">
            <v>dayspat=days/npats;</v>
          </cell>
        </row>
        <row r="10852">
          <cell r="A10852" t="str">
            <v>daysuser=days/nusers;</v>
          </cell>
        </row>
        <row r="10853">
          <cell r="A10853" t="str">
            <v>costshare=(grosscost-netcost)/grosscost;</v>
          </cell>
        </row>
        <row r="10854">
          <cell r="A10854" t="str">
            <v>pct_gen=ngen/nclaims;run;</v>
          </cell>
        </row>
        <row r="10855">
          <cell r="A10855" t="str">
            <v>data chaintopdrugs_total2;set chaintopdrugs_total2;</v>
          </cell>
        </row>
        <row r="10856">
          <cell r="A10856" t="str">
            <v>proc sort;by chain ;</v>
          </cell>
        </row>
        <row r="10857">
          <cell r="A10857" t="str">
            <v>proc means noprint;by chain;id allother;</v>
          </cell>
        </row>
        <row r="10858">
          <cell r="A10858" t="str">
            <v>var netcost awp ingcost nclaims qty days grosscost npats nusers awpday dayspat daysuser costshare pct_gen;</v>
          </cell>
        </row>
        <row r="10859">
          <cell r="A10859" t="str">
            <v>output out=chaintopdrugs_total2 sum=;</v>
          </cell>
        </row>
        <row r="10860">
          <cell r="A10860" t="str">
            <v>proc sort data=chaintopdrugs_total2 ;by allother descending &amp;drugsort ;run;</v>
          </cell>
        </row>
        <row r="10863">
          <cell r="A10863" t="str">
            <v>/***************************************************/</v>
          </cell>
        </row>
        <row r="10864">
          <cell r="A10864" t="str">
            <v>/* Retail AdjudicationReport Total 2 Billable */</v>
          </cell>
        </row>
        <row r="10865">
          <cell r="A10865" t="str">
            <v>/***************************************************/</v>
          </cell>
        </row>
        <row r="10867">
          <cell r="A10867" t="str">
            <v>data retailadjudb_TOTAL2;set retailadjudb_TOTAL2;%missing;</v>
          </cell>
        </row>
        <row r="10870">
          <cell r="A10870" t="str">
            <v>data retailadjudb_TOTAL2;set retailadjudb_TOTAL2;</v>
          </cell>
        </row>
        <row r="10871">
          <cell r="A10871" t="str">
            <v>effectivediscount=(awp-grosscost)/awp;</v>
          </cell>
        </row>
        <row r="10872">
          <cell r="A10872" t="str">
            <v>discount=(awp-ingcost)/awp;</v>
          </cell>
        </row>
        <row r="10873">
          <cell r="A10873" t="str">
            <v>exdiscount=(awp-(ingcost-excopay-mpdcopay))/awp;</v>
          </cell>
        </row>
        <row r="10874">
          <cell r="A10874" t="str">
            <v>costshare=(grosscost-netcost)/grosscost;</v>
          </cell>
        </row>
        <row r="10875">
          <cell r="A10875" t="str">
            <v>ProFeePerRx=profee/nclaims;</v>
          </cell>
        </row>
        <row r="10876">
          <cell r="A10876" t="str">
            <v>CopayPerRx=copay/nclaims;</v>
          </cell>
        </row>
        <row r="10877">
          <cell r="A10877" t="str">
            <v>awpday=awp/days;</v>
          </cell>
        </row>
        <row r="10878">
          <cell r="A10878" t="str">
            <v>grossday=grosscost/days;</v>
          </cell>
        </row>
        <row r="10879">
          <cell r="A10879" t="str">
            <v>planday=netcost/days;</v>
          </cell>
        </row>
        <row r="10880">
          <cell r="A10880" t="str">
            <v>data retailadjudb_TOTAL2;set retailadjudb_TOTAL2;</v>
          </cell>
        </row>
        <row r="10881">
          <cell r="A10881" t="str">
            <v>proc sort;by abgcode costbs;</v>
          </cell>
        </row>
        <row r="10886">
          <cell r="A10886" t="str">
            <v>/*****************************************************/</v>
          </cell>
        </row>
        <row r="10887">
          <cell r="A10887" t="str">
            <v>/* Retail AdjudicationReport Total 2  Payable */</v>
          </cell>
        </row>
        <row r="10888">
          <cell r="A10888" t="str">
            <v>/*****************************************************/</v>
          </cell>
        </row>
        <row r="10890">
          <cell r="A10890" t="str">
            <v>data retailadjudp_TOTAL2;set retailadjudp_TOTAL2;%missing;</v>
          </cell>
        </row>
        <row r="10891">
          <cell r="A10891" t="str">
            <v/>
          </cell>
        </row>
        <row r="10893">
          <cell r="A10893" t="str">
            <v>data retailadjudp_TOTAL2;set retailadjudp_TOTAL2;</v>
          </cell>
        </row>
        <row r="10894">
          <cell r="A10894" t="str">
            <v>effectivediscount=(awp-grosscost)/awp;</v>
          </cell>
        </row>
        <row r="10895">
          <cell r="A10895" t="str">
            <v>discount=(awp-ingcost)/awp;</v>
          </cell>
        </row>
        <row r="10896">
          <cell r="A10896" t="str">
            <v>exdiscount=(awp-(ingcost-excopay-mpdcopay))/awp;</v>
          </cell>
        </row>
        <row r="10897">
          <cell r="A10897" t="str">
            <v>costshare=(grosscost-netcost)/grosscost;</v>
          </cell>
        </row>
        <row r="10898">
          <cell r="A10898" t="str">
            <v>ProFeePerRx=profee/nclaims;</v>
          </cell>
        </row>
        <row r="10899">
          <cell r="A10899" t="str">
            <v>CopayPerRx=copay/nclaims;</v>
          </cell>
        </row>
        <row r="10900">
          <cell r="A10900" t="str">
            <v>awpday=awp/days;</v>
          </cell>
        </row>
        <row r="10901">
          <cell r="A10901" t="str">
            <v>grossday=grosscost/days;</v>
          </cell>
        </row>
        <row r="10902">
          <cell r="A10902" t="str">
            <v>planday=netcost/days;</v>
          </cell>
        </row>
        <row r="10903">
          <cell r="A10903" t="str">
            <v>data retailadjudp_TOTAL2;set retailadjudp_TOTAL2;</v>
          </cell>
        </row>
        <row r="10904">
          <cell r="A10904" t="str">
            <v>proc sort;by abgcode costbs;</v>
          </cell>
        </row>
        <row r="10910">
          <cell r="A10910" t="str">
            <v>/********************/</v>
          </cell>
        </row>
        <row r="10911">
          <cell r="A10911" t="str">
            <v>/* Top Subchap1*/</v>
          </cell>
        </row>
        <row r="10912">
          <cell r="A10912" t="str">
            <v>/********************/</v>
          </cell>
        </row>
        <row r="10913">
          <cell r="A10913" t="str">
            <v>data subchap_TOTAL1;set schap_TOTAL1;%missing;</v>
          </cell>
        </row>
        <row r="10914">
          <cell r="A10914" t="str">
            <v/>
          </cell>
        </row>
        <row r="10915">
          <cell r="A10915" t="str">
            <v>proc sort data=subchap_TOTAL1;by descending &amp;drugsort;</v>
          </cell>
        </row>
        <row r="10916">
          <cell r="A10916" t="str">
            <v/>
          </cell>
        </row>
        <row r="10917">
          <cell r="A10917" t="str">
            <v>data subchap_TOTAL1;set subchap_TOTAL1;</v>
          </cell>
        </row>
        <row r="10918">
          <cell r="A10918" t="str">
            <v>if _n_ gt 100 then do;dsc="All Other";Chapter_ID="";allother=1;end;</v>
          </cell>
        </row>
        <row r="10919">
          <cell r="A10919" t="str">
            <v>if allother=. Then allother=0;</v>
          </cell>
        </row>
        <row r="10921">
          <cell r="A10921" t="str">
            <v/>
          </cell>
        </row>
        <row r="10922">
          <cell r="A10922" t="str">
            <v>data subchap_TOTAL1;set subchap_TOTAL1;</v>
          </cell>
        </row>
        <row r="10923">
          <cell r="A10923" t="str">
            <v>proc sort;by allother dsc chapter_id ;</v>
          </cell>
        </row>
        <row r="10924">
          <cell r="A10924" t="str">
            <v>proc means noprint;by allother dsc chapter_id;</v>
          </cell>
        </row>
        <row r="10925">
          <cell r="A10925" t="str">
            <v>var netcost awp ingcost nclaims qty days grosscost npats nusers ngen bfc mailpen retail_claims mail_claims ms_claims msgrosscost brand_grosscost form_grosscost nonform_grosscost;</v>
          </cell>
        </row>
        <row r="10926">
          <cell r="A10926" t="str">
            <v>output out=subchap_TOTAL1 sum=;run;</v>
          </cell>
        </row>
        <row r="10927">
          <cell r="A10927" t="str">
            <v>data subchap_TOTAL1;set subchap_TOTAL1;</v>
          </cell>
        </row>
        <row r="10928">
          <cell r="A10928" t="str">
            <v>awpday=awp/days;</v>
          </cell>
        </row>
        <row r="10929">
          <cell r="A10929" t="str">
            <v>dayspat=days/npats;</v>
          </cell>
        </row>
        <row r="10930">
          <cell r="A10930" t="str">
            <v>daysuser=days/nusers;</v>
          </cell>
        </row>
        <row r="10931">
          <cell r="A10931" t="str">
            <v>costshare=(grosscost-netcost)/grosscost;</v>
          </cell>
        </row>
        <row r="10932">
          <cell r="A10932" t="str">
            <v>pct_gen=ngen/nclaims;</v>
          </cell>
        </row>
        <row r="10933">
          <cell r="A10933" t="str">
            <v>pct_bfc=bfc/(.0000000001+nclaims-ngen);</v>
          </cell>
        </row>
        <row r="10934">
          <cell r="A10934" t="str">
            <v>pct_mail=mailpen/(.0000000001+days);</v>
          </cell>
        </row>
        <row r="10935">
          <cell r="A10935" t="str">
            <v>pct_ms=ms_claims/nclaims;run;</v>
          </cell>
        </row>
        <row r="10936">
          <cell r="A10936" t="str">
            <v>proc sort data=subchap_TOTAL1 ;by allother descending &amp;drugsort ;run;</v>
          </cell>
        </row>
        <row r="10938">
          <cell r="A10938" t="str">
            <v>/********************/</v>
          </cell>
        </row>
        <row r="10939">
          <cell r="A10939" t="str">
            <v>/* IBM 2*/</v>
          </cell>
        </row>
        <row r="10940">
          <cell r="A10940" t="str">
            <v>/********************/</v>
          </cell>
        </row>
        <row r="10966">
          <cell r="A10966" t="str">
            <v>/********************************/</v>
          </cell>
        </row>
        <row r="10967">
          <cell r="A10967" t="str">
            <v>/* Specialty Top Subchap1*/</v>
          </cell>
        </row>
        <row r="10968">
          <cell r="A10968" t="str">
            <v>/*********************************/</v>
          </cell>
        </row>
        <row r="10969">
          <cell r="A10969" t="str">
            <v>data spsubchap_total1;set spschap_TOTAL1;%missing;</v>
          </cell>
        </row>
        <row r="10970">
          <cell r="A10970" t="str">
            <v/>
          </cell>
        </row>
        <row r="10971">
          <cell r="A10971" t="str">
            <v>proc sort data=spsubchap_total1;by descending &amp;drugsort;</v>
          </cell>
        </row>
        <row r="10972">
          <cell r="A10972" t="str">
            <v/>
          </cell>
        </row>
        <row r="10973">
          <cell r="A10973" t="str">
            <v>data spsubchap_total1;set spsubchap_total1;</v>
          </cell>
        </row>
        <row r="10974">
          <cell r="A10974" t="str">
            <v>if _n_ gt 50 then do;dsc="All Other";allother=1;end;</v>
          </cell>
        </row>
        <row r="10975">
          <cell r="A10975" t="str">
            <v>if allother=. Then allother=0;</v>
          </cell>
        </row>
        <row r="10976">
          <cell r="A10976" t="str">
            <v/>
          </cell>
        </row>
        <row r="10977">
          <cell r="A10977" t="str">
            <v/>
          </cell>
        </row>
        <row r="10978">
          <cell r="A10978" t="str">
            <v>data spsubchap_total1;set spsubchap_total1;</v>
          </cell>
        </row>
        <row r="10979">
          <cell r="A10979" t="str">
            <v>proc sort;by allother dsc ;</v>
          </cell>
        </row>
        <row r="10980">
          <cell r="A10980" t="str">
            <v>proc means noprint;by allother dsc ;</v>
          </cell>
        </row>
        <row r="10981">
          <cell r="A10981" t="str">
            <v>var netcost awp ingcost nclaims qty days grosscost npats nusers ngen;</v>
          </cell>
        </row>
        <row r="10982">
          <cell r="A10982" t="str">
            <v>output out=spsubchap_total1 sum=;run;</v>
          </cell>
        </row>
        <row r="10983">
          <cell r="A10983" t="str">
            <v>data spsubchap_total1;set spsubchap_total1;</v>
          </cell>
        </row>
        <row r="10984">
          <cell r="A10984" t="str">
            <v>awpday=awp/days;</v>
          </cell>
        </row>
        <row r="10985">
          <cell r="A10985" t="str">
            <v>dayspat=days/npats;</v>
          </cell>
        </row>
        <row r="10986">
          <cell r="A10986" t="str">
            <v>daysuser=days/nusers;</v>
          </cell>
        </row>
        <row r="10987">
          <cell r="A10987" t="str">
            <v>costshare=(grosscost-netcost)/grosscost;</v>
          </cell>
        </row>
        <row r="10988">
          <cell r="A10988" t="str">
            <v>pct_gen=ngen/nclaims;run;</v>
          </cell>
        </row>
        <row r="10989">
          <cell r="A10989" t="str">
            <v>proc sort data=spsubchap_total1 ;by allother descending &amp;drugsort ;run;</v>
          </cell>
        </row>
        <row r="10991">
          <cell r="A10991" t="str">
            <v>/********************************/</v>
          </cell>
        </row>
        <row r="10992">
          <cell r="A10992" t="str">
            <v>/* Specialty Top Subchap2*/</v>
          </cell>
        </row>
        <row r="10993">
          <cell r="A10993" t="str">
            <v>/********************************/</v>
          </cell>
        </row>
        <row r="10994">
          <cell r="A10994" t="str">
            <v>data spsubchap_total2;set spschap_TOTAL2;%missing;</v>
          </cell>
        </row>
        <row r="10995">
          <cell r="A10995" t="str">
            <v/>
          </cell>
        </row>
        <row r="10996">
          <cell r="A10996" t="str">
            <v>proc sort data=spsubchap_total2;by descending &amp;drugsort;</v>
          </cell>
        </row>
        <row r="10997">
          <cell r="A10997" t="str">
            <v/>
          </cell>
        </row>
        <row r="10998">
          <cell r="A10998" t="str">
            <v>data spsubchap_total2;set spsubchap_total2;</v>
          </cell>
        </row>
        <row r="10999">
          <cell r="A10999" t="str">
            <v>if _n_ gt 50 then do;dsc="All Other";allother=1;end;</v>
          </cell>
        </row>
        <row r="11000">
          <cell r="A11000" t="str">
            <v>if allother=. Then allother=0;</v>
          </cell>
        </row>
        <row r="11001">
          <cell r="A11001" t="str">
            <v/>
          </cell>
        </row>
        <row r="11002">
          <cell r="A11002" t="str">
            <v/>
          </cell>
        </row>
        <row r="11003">
          <cell r="A11003" t="str">
            <v>data spsubchap_total2;set spsubchap_total2;</v>
          </cell>
        </row>
        <row r="11004">
          <cell r="A11004" t="str">
            <v>proc sort;by allother dsc ;</v>
          </cell>
        </row>
        <row r="11005">
          <cell r="A11005" t="str">
            <v>proc means noprint;by allother dsc ;</v>
          </cell>
        </row>
        <row r="11006">
          <cell r="A11006" t="str">
            <v>var netcost awp ingcost nclaims qty days grosscost npats nusers ngen;</v>
          </cell>
        </row>
        <row r="11007">
          <cell r="A11007" t="str">
            <v>output out=spsubchap_total2 sum=;run;</v>
          </cell>
        </row>
        <row r="11008">
          <cell r="A11008" t="str">
            <v>data spsubchap_total2;set spsubchap_total2;</v>
          </cell>
        </row>
        <row r="11009">
          <cell r="A11009" t="str">
            <v>awpday=awp/days;</v>
          </cell>
        </row>
        <row r="11010">
          <cell r="A11010" t="str">
            <v>dayspat=days/npats;</v>
          </cell>
        </row>
        <row r="11011">
          <cell r="A11011" t="str">
            <v>daysuser=days/nusers;</v>
          </cell>
        </row>
        <row r="11012">
          <cell r="A11012" t="str">
            <v>costshare=(grosscost-netcost)/grosscost;</v>
          </cell>
        </row>
        <row r="11013">
          <cell r="A11013" t="str">
            <v>pct_gen=ngen/nclaims;run;</v>
          </cell>
        </row>
        <row r="11014">
          <cell r="A11014" t="str">
            <v>proc sort data=spsubchap_total2 ;by allother descending &amp;drugsort ;run;</v>
          </cell>
        </row>
        <row r="11015">
          <cell r="A11015" t="str">
            <v/>
          </cell>
        </row>
        <row r="11017">
          <cell r="A11017" t="str">
            <v>/*************************************/</v>
          </cell>
        </row>
        <row r="11018">
          <cell r="A11018" t="str">
            <v>/*    Finish CIQ data                */</v>
          </cell>
        </row>
        <row r="11019">
          <cell r="A11019" t="str">
            <v>/*************************************/</v>
          </cell>
        </row>
        <row r="11021">
          <cell r="A11021" t="str">
            <v>proc sort data=dummy1; by period channel maint abgcode formind;run;</v>
          </cell>
        </row>
        <row r="11022">
          <cell r="A11022" t="str">
            <v xml:space="preserve">data ciq; set ciq; </v>
          </cell>
        </row>
        <row r="11023">
          <cell r="A11023" t="str">
            <v xml:space="preserve">if formind = '' then do;   </v>
          </cell>
        </row>
        <row r="11024">
          <cell r="A11024" t="str">
            <v>formind='Y';</v>
          </cell>
        </row>
        <row r="11025">
          <cell r="A11025" t="str">
            <v>end;</v>
          </cell>
        </row>
        <row r="11026">
          <cell r="A11026" t="str">
            <v>proc sort data=ciq; by period channel maint abgcode formind;</v>
          </cell>
        </row>
        <row r="11027">
          <cell r="A11027" t="str">
            <v>data ciq;merge dummy1 (in=a) ciq ;by period channel maint abgcode formind;</v>
          </cell>
        </row>
        <row r="11028">
          <cell r="A11028" t="str">
            <v>if a;</v>
          </cell>
        </row>
        <row r="11029">
          <cell r="A11029" t="str">
            <v>%Missing;run;</v>
          </cell>
        </row>
        <row r="11046">
          <cell r="A11046" t="str">
            <v>proc sort data=ciq;by period descending channel maint abgcode descending formind;run;</v>
          </cell>
        </row>
        <row r="11047">
          <cell r="A11047" t="str">
            <v xml:space="preserve">data ciq; set ciq; </v>
          </cell>
        </row>
        <row r="11063">
          <cell r="A11063" t="str">
            <v>data ciq1; set ciq;</v>
          </cell>
        </row>
        <row r="11064">
          <cell r="A11064" t="str">
            <v>if period='Period1';</v>
          </cell>
        </row>
        <row r="11065">
          <cell r="A11065" t="str">
            <v>data ciq2; set ciq;</v>
          </cell>
        </row>
        <row r="11066">
          <cell r="A11066" t="str">
            <v>if period='Period2';</v>
          </cell>
        </row>
        <row r="11067">
          <cell r="A11067" t="str">
            <v>run;</v>
          </cell>
        </row>
        <row r="11069">
          <cell r="A11069" t="str">
            <v>/*********************************************/</v>
          </cell>
        </row>
        <row r="11070">
          <cell r="A11070" t="str">
            <v>/*    Finish Inflation data                */</v>
          </cell>
        </row>
        <row r="11071">
          <cell r="A11071" t="str">
            <v>/*********************************************/</v>
          </cell>
        </row>
        <row r="11074">
          <cell r="A11074" t="str">
            <v>data inflation;</v>
          </cell>
        </row>
        <row r="11075">
          <cell r="A11075" t="str">
            <v>merge inflation1 (IN=A) inflation2 (IN=B);</v>
          </cell>
        </row>
        <row r="11076">
          <cell r="A11076" t="str">
            <v>BY NDC;</v>
          </cell>
        </row>
        <row r="11077">
          <cell r="A11077" t="str">
            <v>IF A AND B;</v>
          </cell>
        </row>
        <row r="11078">
          <cell r="A11078" t="str">
            <v>RUN;</v>
          </cell>
        </row>
        <row r="11080">
          <cell r="A11080" t="str">
            <v>proc sql;</v>
          </cell>
        </row>
        <row r="11081">
          <cell r="A11081" t="str">
            <v>Create table inflationsum  as</v>
          </cell>
        </row>
        <row r="11082">
          <cell r="A11082" t="str">
            <v>Select</v>
          </cell>
        </row>
        <row r="11083">
          <cell r="A11083" t="str">
            <v>sum (AWP1) as AWP1,</v>
          </cell>
        </row>
        <row r="11084">
          <cell r="A11084" t="str">
            <v>sum (days1) as days1,</v>
          </cell>
        </row>
        <row r="11085">
          <cell r="A11085" t="str">
            <v>sum (AWP2) as AWP2,</v>
          </cell>
        </row>
        <row r="11086">
          <cell r="A11086" t="str">
            <v>sum (days2) as days2,</v>
          </cell>
        </row>
        <row r="11087">
          <cell r="A11087" t="str">
            <v>sum(AWP1)/sum(days1) AS AWPPerDay1,</v>
          </cell>
        </row>
        <row r="11088">
          <cell r="A11088" t="str">
            <v>sum(AWP2)/sum(days2) AS AWPPerDay2,</v>
          </cell>
        </row>
        <row r="11089">
          <cell r="A11089" t="str">
            <v>sum(days2)*(sum(AWP1)/sum(days1)) as AdjAWP1,</v>
          </cell>
        </row>
        <row r="11090">
          <cell r="A11090" t="str">
            <v>(sum(AWP2)/(sum(days2)*(sum(AWP1)/sum(days1))))-1 as InflationRate</v>
          </cell>
        </row>
        <row r="11091">
          <cell r="A11091" t="str">
            <v>from inflation</v>
          </cell>
        </row>
        <row r="11092">
          <cell r="A11092" t="str">
            <v>run;</v>
          </cell>
        </row>
        <row r="11094">
          <cell r="A11094" t="str">
            <v>/*********************************************/</v>
          </cell>
        </row>
        <row r="11095">
          <cell r="A11095" t="str">
            <v>/*    Finish Payable CIQ data                */</v>
          </cell>
        </row>
        <row r="11096">
          <cell r="A11096" t="str">
            <v>/*********************************************/</v>
          </cell>
        </row>
        <row r="11098">
          <cell r="A11098" t="str">
            <v>proc sort data=dummy1; by period channel maint abgcode formind;run;</v>
          </cell>
        </row>
        <row r="11099">
          <cell r="A11099" t="str">
            <v xml:space="preserve">data payciq; set payciq; </v>
          </cell>
        </row>
        <row r="11100">
          <cell r="A11100" t="str">
            <v xml:space="preserve">if formind = '' then do;   </v>
          </cell>
        </row>
        <row r="11101">
          <cell r="A11101" t="str">
            <v>formind='Y';</v>
          </cell>
        </row>
        <row r="11102">
          <cell r="A11102" t="str">
            <v>end;</v>
          </cell>
        </row>
        <row r="11103">
          <cell r="A11103" t="str">
            <v>proc sort data=payciq; by period channel maint abgcode formind;</v>
          </cell>
        </row>
        <row r="11104">
          <cell r="A11104" t="str">
            <v>data payciq;merge dummy1 (in=a) payciq ;by period channel maint abgcode formind;</v>
          </cell>
        </row>
        <row r="11105">
          <cell r="A11105" t="str">
            <v>if a;</v>
          </cell>
        </row>
        <row r="11106">
          <cell r="A11106" t="str">
            <v>%Missing;run;</v>
          </cell>
        </row>
        <row r="11107">
          <cell r="A11107" t="str">
            <v>proc sort data=payciq;by period descending channel maint abgcode descending formind;run;</v>
          </cell>
        </row>
        <row r="11108">
          <cell r="A11108" t="str">
            <v xml:space="preserve">data payciq; set payciq; </v>
          </cell>
        </row>
        <row r="11109">
          <cell r="A11109" t="str">
            <v>data payciq1; set payciq;</v>
          </cell>
        </row>
        <row r="11110">
          <cell r="A11110" t="str">
            <v>if period='Period1';</v>
          </cell>
        </row>
        <row r="11111">
          <cell r="A11111" t="str">
            <v>data payciq2; set payciq;</v>
          </cell>
        </row>
        <row r="11112">
          <cell r="A11112" t="str">
            <v>if period='Period2';</v>
          </cell>
        </row>
        <row r="11113">
          <cell r="A11113" t="str">
            <v>run;</v>
          </cell>
        </row>
        <row r="11115">
          <cell r="A11115" t="str">
            <v>/***********************************************/</v>
          </cell>
        </row>
        <row r="11116">
          <cell r="A11116" t="str">
            <v>/*    Finish Specialty CIQ data                */</v>
          </cell>
        </row>
        <row r="11117">
          <cell r="A11117" t="str">
            <v>/***********************************************/</v>
          </cell>
        </row>
        <row r="11119">
          <cell r="A11119" t="str">
            <v>proc sort data=dummy1; by period channel maint abgcode formind;run;</v>
          </cell>
        </row>
        <row r="11120">
          <cell r="A11120" t="str">
            <v xml:space="preserve">data specialtyciq; set specialtyciq; </v>
          </cell>
        </row>
        <row r="11121">
          <cell r="A11121" t="str">
            <v xml:space="preserve">if formind = '' then do;   </v>
          </cell>
        </row>
        <row r="11122">
          <cell r="A11122" t="str">
            <v>formind='Y';</v>
          </cell>
        </row>
        <row r="11123">
          <cell r="A11123" t="str">
            <v>end;</v>
          </cell>
        </row>
        <row r="11124">
          <cell r="A11124" t="str">
            <v>proc sort data=specialtyciq; by period channel maint abgcode formind;</v>
          </cell>
        </row>
        <row r="11125">
          <cell r="A11125" t="str">
            <v>data specialtyciq;merge dummy1 (in=a) specialtyciq ;by period channel maint abgcode formind;</v>
          </cell>
        </row>
        <row r="11126">
          <cell r="A11126" t="str">
            <v>if a;</v>
          </cell>
        </row>
        <row r="11127">
          <cell r="A11127" t="str">
            <v>%Missing;run;</v>
          </cell>
        </row>
        <row r="11128">
          <cell r="A11128" t="str">
            <v>proc sort data=specialtyciq;by period descending channel maint abgcode descending formind;run;</v>
          </cell>
        </row>
        <row r="11129">
          <cell r="A11129" t="str">
            <v xml:space="preserve">data specialtyciq; set specialtyciq; </v>
          </cell>
        </row>
        <row r="11130">
          <cell r="A11130" t="str">
            <v>data specialtyciq1; set specialtyciq;</v>
          </cell>
        </row>
        <row r="11131">
          <cell r="A11131" t="str">
            <v>if period='Period1';</v>
          </cell>
        </row>
        <row r="11132">
          <cell r="A11132" t="str">
            <v>data specialtyciq2; set specialtyciq;</v>
          </cell>
        </row>
        <row r="11133">
          <cell r="A11133" t="str">
            <v>if period='Period2';</v>
          </cell>
        </row>
        <row r="11135">
          <cell r="A11135" t="str">
            <v>run;</v>
          </cell>
        </row>
        <row r="11138">
          <cell r="A11138" t="str">
            <v>proc sql;</v>
          </cell>
        </row>
        <row r="11139">
          <cell r="A11139" t="str">
            <v>Create table inflationdetail  as</v>
          </cell>
        </row>
        <row r="11140">
          <cell r="A11140" t="str">
            <v>Select</v>
          </cell>
        </row>
        <row r="11141">
          <cell r="A11141" t="str">
            <v>Brand1 as Brand1,</v>
          </cell>
        </row>
        <row r="11142">
          <cell r="A11142" t="str">
            <v>sum (AWP1) as AWP1,</v>
          </cell>
        </row>
        <row r="11143">
          <cell r="A11143" t="str">
            <v>sum (days1) as days1,</v>
          </cell>
        </row>
        <row r="11144">
          <cell r="A11144" t="str">
            <v>sum (AWP2) as AWP2,</v>
          </cell>
        </row>
        <row r="11145">
          <cell r="A11145" t="str">
            <v>sum (days2) as days2</v>
          </cell>
        </row>
        <row r="11147">
          <cell r="A11147" t="str">
            <v>from inflation</v>
          </cell>
        </row>
        <row r="11149">
          <cell r="A11149" t="str">
            <v>Group by Brand1</v>
          </cell>
        </row>
        <row r="11151">
          <cell r="A11151" t="str">
            <v>Order by AWP2 Desc;</v>
          </cell>
        </row>
        <row r="11153">
          <cell r="A11153" t="str">
            <v>run;</v>
          </cell>
        </row>
        <row r="11155">
          <cell r="A11155" t="str">
            <v/>
          </cell>
        </row>
        <row r="11156">
          <cell r="A11156" t="str">
            <v>data inflationdetail;set inflationdetail;%missing;</v>
          </cell>
        </row>
        <row r="11158">
          <cell r="A11158" t="str">
            <v>if _n_ gt 100 then do;brand1="All Other";allother=1;end;</v>
          </cell>
        </row>
        <row r="11159">
          <cell r="A11159" t="str">
            <v>if allother=. Then allother=0;</v>
          </cell>
        </row>
        <row r="11160">
          <cell r="A11160" t="str">
            <v>data inflationdetail;set inflationdetail;</v>
          </cell>
        </row>
        <row r="11161">
          <cell r="A11161" t="str">
            <v>proc sort;by allother brand1;</v>
          </cell>
        </row>
        <row r="11162">
          <cell r="A11162" t="str">
            <v>proc means noprint;by allother brand1;</v>
          </cell>
        </row>
        <row r="11163">
          <cell r="A11163" t="str">
            <v>var awp1 days1 awp2 days2;</v>
          </cell>
        </row>
        <row r="11164">
          <cell r="A11164" t="str">
            <v>output out=inflationdetail sum=;</v>
          </cell>
        </row>
        <row r="11165">
          <cell r="A11165" t="str">
            <v>data inflationdetail;set inflationdetail;</v>
          </cell>
        </row>
        <row r="11166">
          <cell r="A11166" t="str">
            <v>AWPPerDay1=sum(AWP1)/sum(days1);</v>
          </cell>
        </row>
        <row r="11167">
          <cell r="A11167" t="str">
            <v>AWPPerDay2 = sum(AWP2)/sum(days2);</v>
          </cell>
        </row>
        <row r="11168">
          <cell r="A11168" t="str">
            <v>AdjAWP1 = sum(days2)*(sum(AWP1)/sum(days1));</v>
          </cell>
        </row>
        <row r="11169">
          <cell r="A11169" t="str">
            <v>InflationImpact = ((sum(AWP2)/sum(days2))-(sum(AWP1)/sum(days1)))*Days2;</v>
          </cell>
        </row>
        <row r="11170">
          <cell r="A11170" t="str">
            <v>InflationRate = (sum(AWP2)/(sum(days2)*(sum(AWP1)/sum(days1))))-1;</v>
          </cell>
        </row>
        <row r="11171">
          <cell r="A11171" t="str">
            <v>proc sort data=inflationdetail ;by allother descending inflationimpact;run;</v>
          </cell>
        </row>
        <row r="11174">
          <cell r="A11174" t="str">
            <v>/***********************************************/</v>
          </cell>
        </row>
        <row r="11175">
          <cell r="A11175" t="str">
            <v>/*    Finish ADS45 CIQ data                    */</v>
          </cell>
        </row>
        <row r="11176">
          <cell r="A11176" t="str">
            <v>/***********************************************/</v>
          </cell>
        </row>
        <row r="11178">
          <cell r="A11178" t="str">
            <v>proc sort data=dummy1; by period channel maint abgcode formind;run;</v>
          </cell>
        </row>
        <row r="11179">
          <cell r="A11179" t="str">
            <v xml:space="preserve">data ADS45ciq; set ADS45ciq; </v>
          </cell>
        </row>
        <row r="11180">
          <cell r="A11180" t="str">
            <v xml:space="preserve">if formind = '' then do;   </v>
          </cell>
        </row>
        <row r="11181">
          <cell r="A11181" t="str">
            <v>formind='Y';</v>
          </cell>
        </row>
        <row r="11182">
          <cell r="A11182" t="str">
            <v>end;</v>
          </cell>
        </row>
        <row r="11183">
          <cell r="A11183" t="str">
            <v>proc sort data=ADS45ciq; by period channel maint abgcode formind;</v>
          </cell>
        </row>
        <row r="11184">
          <cell r="A11184" t="str">
            <v>data ADS45ciq;merge dummy1 (in=a) ADS45ciq ;by period channel maint abgcode formind;</v>
          </cell>
        </row>
        <row r="11185">
          <cell r="A11185" t="str">
            <v>if a;</v>
          </cell>
        </row>
        <row r="11186">
          <cell r="A11186" t="str">
            <v>%Missing;run;</v>
          </cell>
        </row>
        <row r="11187">
          <cell r="A11187" t="str">
            <v>proc sort data=ADS45ciq;by period descending channel maint abgcode descending formind;run;</v>
          </cell>
        </row>
        <row r="11188">
          <cell r="A11188" t="str">
            <v xml:space="preserve">data ADS45ciq; set ADS45ciq; </v>
          </cell>
        </row>
        <row r="11189">
          <cell r="A11189" t="str">
            <v>data ADS45ciq1; set ADS45ciq;</v>
          </cell>
        </row>
        <row r="11190">
          <cell r="A11190" t="str">
            <v>if period='Period1';</v>
          </cell>
        </row>
        <row r="11191">
          <cell r="A11191" t="str">
            <v>data ADS45ciq2; set ADS45ciq;</v>
          </cell>
        </row>
        <row r="11192">
          <cell r="A11192" t="str">
            <v>if period='Period2';</v>
          </cell>
        </row>
        <row r="11193">
          <cell r="A11193" t="str">
            <v>run;</v>
          </cell>
        </row>
        <row r="11195">
          <cell r="A11195" t="str">
            <v>/***********************************************/</v>
          </cell>
        </row>
        <row r="11196">
          <cell r="A11196" t="str">
            <v>/*    Finish ADS10 CIQ data                    */</v>
          </cell>
        </row>
        <row r="11197">
          <cell r="A11197" t="str">
            <v>/***********************************************/</v>
          </cell>
        </row>
        <row r="11199">
          <cell r="A11199" t="str">
            <v>proc sort data=dummy1; by period channel maint abgcode formind;run;</v>
          </cell>
        </row>
        <row r="11200">
          <cell r="A11200" t="str">
            <v xml:space="preserve">data ADS10ciq; set ADS10ciq; </v>
          </cell>
        </row>
        <row r="11201">
          <cell r="A11201" t="str">
            <v xml:space="preserve">if formind = '' then do;   </v>
          </cell>
        </row>
        <row r="11202">
          <cell r="A11202" t="str">
            <v>formind='Y';</v>
          </cell>
        </row>
        <row r="11203">
          <cell r="A11203" t="str">
            <v>end;</v>
          </cell>
        </row>
        <row r="11204">
          <cell r="A11204" t="str">
            <v>proc sort data=ADS10ciq; by period channel maint abgcode formind;</v>
          </cell>
        </row>
        <row r="11205">
          <cell r="A11205" t="str">
            <v>data ADS10ciq;merge dummy1 (in=a) ADS10ciq ;by period channel maint abgcode formind;</v>
          </cell>
        </row>
        <row r="11206">
          <cell r="A11206" t="str">
            <v>if a;</v>
          </cell>
        </row>
        <row r="11207">
          <cell r="A11207" t="str">
            <v>%Missing;run;</v>
          </cell>
        </row>
        <row r="11208">
          <cell r="A11208" t="str">
            <v>proc sort data=ADS10ciq;by period descending channel maint abgcode descending formind;run;</v>
          </cell>
        </row>
        <row r="11209">
          <cell r="A11209" t="str">
            <v xml:space="preserve">data ADS10ciq; set ADS10ciq; </v>
          </cell>
        </row>
        <row r="11210">
          <cell r="A11210" t="str">
            <v>data ADS10ciq1; set ADS10ciq;</v>
          </cell>
        </row>
        <row r="11211">
          <cell r="A11211" t="str">
            <v>if period='Period1';</v>
          </cell>
        </row>
        <row r="11212">
          <cell r="A11212" t="str">
            <v>data ADS10ciq2; set ADS10ciq;</v>
          </cell>
        </row>
        <row r="11213">
          <cell r="A11213" t="str">
            <v>if period='Period2';</v>
          </cell>
        </row>
        <row r="11214">
          <cell r="A11214" t="str">
            <v>run;</v>
          </cell>
        </row>
        <row r="11216">
          <cell r="A11216" t="str">
            <v>/***********************************************/</v>
          </cell>
        </row>
        <row r="11217">
          <cell r="A11217" t="str">
            <v>/*    Finish ALT CIQ data                    */</v>
          </cell>
        </row>
        <row r="11218">
          <cell r="A11218" t="str">
            <v>/***********************************************/</v>
          </cell>
        </row>
        <row r="11220">
          <cell r="A11220" t="str">
            <v>proc sort data=dummy1; by period channel maint abgcode formind;run;</v>
          </cell>
        </row>
        <row r="11221">
          <cell r="A11221" t="str">
            <v xml:space="preserve">data ALTciq; set ALTciq; </v>
          </cell>
        </row>
        <row r="11222">
          <cell r="A11222" t="str">
            <v xml:space="preserve">if formind = '' then do;   </v>
          </cell>
        </row>
        <row r="11223">
          <cell r="A11223" t="str">
            <v>formind='Y';</v>
          </cell>
        </row>
        <row r="11224">
          <cell r="A11224" t="str">
            <v>end;</v>
          </cell>
        </row>
        <row r="11225">
          <cell r="A11225" t="str">
            <v>proc sort data=ALTciq; by period channel maint abgcode formind;</v>
          </cell>
        </row>
        <row r="11226">
          <cell r="A11226" t="str">
            <v>data ALTciq;merge dummy1 (in=a) ALTciq ;by period channel maint abgcode formind;</v>
          </cell>
        </row>
        <row r="11227">
          <cell r="A11227" t="str">
            <v>if a;</v>
          </cell>
        </row>
        <row r="11228">
          <cell r="A11228" t="str">
            <v>%Missing;run;</v>
          </cell>
        </row>
        <row r="11229">
          <cell r="A11229" t="str">
            <v>proc sort data=ALTciq;by period descending channel maint abgcode descending formind;run;</v>
          </cell>
        </row>
        <row r="11230">
          <cell r="A11230" t="str">
            <v xml:space="preserve">data ALTciq; set ALTciq; </v>
          </cell>
        </row>
        <row r="11231">
          <cell r="A11231" t="str">
            <v>data ALTciq1; set ALTciq;</v>
          </cell>
        </row>
        <row r="11232">
          <cell r="A11232" t="str">
            <v>if period='Period1';</v>
          </cell>
        </row>
        <row r="11233">
          <cell r="A11233" t="str">
            <v>data ALTciq2; set ALTciq;</v>
          </cell>
        </row>
        <row r="11234">
          <cell r="A11234" t="str">
            <v>if period='Period2';</v>
          </cell>
        </row>
        <row r="11235">
          <cell r="A11235" t="str">
            <v>run;</v>
          </cell>
        </row>
        <row r="11237">
          <cell r="A11237" t="str">
            <v>/*************************************/</v>
          </cell>
        </row>
        <row r="11238">
          <cell r="A11238" t="str">
            <v>/*Manipulate patients data*/</v>
          </cell>
        </row>
        <row r="11239">
          <cell r="A11239" t="str">
            <v>/*************************************/</v>
          </cell>
        </row>
        <row r="11240">
          <cell r="A11240" t="str">
            <v>data pats_chan_gen; set pats_chan_gen;</v>
          </cell>
        </row>
        <row r="11241">
          <cell r="A11241" t="str">
            <v>if channel='R' then do;</v>
          </cell>
        </row>
        <row r="11242">
          <cell r="A11242" t="str">
            <v>retail_pats =npats;</v>
          </cell>
        </row>
        <row r="11243">
          <cell r="A11243" t="str">
            <v>retail_users=users;</v>
          </cell>
        </row>
        <row r="11244">
          <cell r="A11244" t="str">
            <v>end;</v>
          </cell>
        </row>
        <row r="11245">
          <cell r="A11245" t="str">
            <v>else if channel ='M' then do;</v>
          </cell>
        </row>
        <row r="11246">
          <cell r="A11246" t="str">
            <v>mail_pats=npats;</v>
          </cell>
        </row>
        <row r="11247">
          <cell r="A11247" t="str">
            <v>mail_users=users;</v>
          </cell>
        </row>
        <row r="11248">
          <cell r="A11248" t="str">
            <v>end;</v>
          </cell>
        </row>
        <row r="11249">
          <cell r="A11249" t="str">
            <v>drop channel npats users;</v>
          </cell>
        </row>
        <row r="11250">
          <cell r="A11250" t="str">
            <v>%missing;</v>
          </cell>
        </row>
        <row r="11251">
          <cell r="A11251" t="str">
            <v>run;</v>
          </cell>
        </row>
        <row r="11252">
          <cell r="A11252" t="str">
            <v>proc sort; by  period gender;</v>
          </cell>
        </row>
        <row r="11253">
          <cell r="A11253" t="str">
            <v>proc means noprint; by period gender;</v>
          </cell>
        </row>
        <row r="11254">
          <cell r="A11254" t="str">
            <v>var retail_pats mail_pats retail_users mail_users;</v>
          </cell>
        </row>
        <row r="11255">
          <cell r="A11255" t="str">
            <v>output out= pats_chan_gen sum=;run;</v>
          </cell>
        </row>
        <row r="11256">
          <cell r="A11256" t="str">
            <v>proc sort data=pats_gender; by period gender;</v>
          </cell>
        </row>
        <row r="11257">
          <cell r="A11257" t="str">
            <v>data gender_pats; merge pats_gender pats_chan_gen; by period; run;</v>
          </cell>
        </row>
        <row r="11258">
          <cell r="A11258" t="str">
            <v>data gender_pats; merge pg_dummy (in=a) gender_pats; by period; if a; run;</v>
          </cell>
        </row>
        <row r="11259">
          <cell r="A11259" t="str">
            <v/>
          </cell>
        </row>
        <row r="11260">
          <cell r="A11260" t="str">
            <v>data pats_channel; set pats_channel;</v>
          </cell>
        </row>
        <row r="11261">
          <cell r="A11261" t="str">
            <v>if channel='R' then do;</v>
          </cell>
        </row>
        <row r="11262">
          <cell r="A11262" t="str">
            <v>retail_pats =npats;</v>
          </cell>
        </row>
        <row r="11263">
          <cell r="A11263" t="str">
            <v>retail_users=users;</v>
          </cell>
        </row>
        <row r="11264">
          <cell r="A11264" t="str">
            <v>end;</v>
          </cell>
        </row>
        <row r="11265">
          <cell r="A11265" t="str">
            <v>else if channel ='M' then do;</v>
          </cell>
        </row>
        <row r="11266">
          <cell r="A11266" t="str">
            <v>mail_pats=npats;</v>
          </cell>
        </row>
        <row r="11267">
          <cell r="A11267" t="str">
            <v>mail_users=users;</v>
          </cell>
        </row>
        <row r="11268">
          <cell r="A11268" t="str">
            <v>end;</v>
          </cell>
        </row>
        <row r="11269">
          <cell r="A11269" t="str">
            <v>drop channel npats users;</v>
          </cell>
        </row>
        <row r="11270">
          <cell r="A11270" t="str">
            <v>%missing;</v>
          </cell>
        </row>
        <row r="11271">
          <cell r="A11271" t="str">
            <v>run;</v>
          </cell>
        </row>
        <row r="11272">
          <cell r="A11272" t="str">
            <v>proc sort; by  period ;</v>
          </cell>
        </row>
        <row r="11273">
          <cell r="A11273" t="str">
            <v>proc means noprint; by period;</v>
          </cell>
        </row>
        <row r="11274">
          <cell r="A11274" t="str">
            <v>var retail_pats mail_pats retail_users mail_users;</v>
          </cell>
        </row>
        <row r="11275">
          <cell r="A11275" t="str">
            <v>output out= pats_channel sum=;run;</v>
          </cell>
        </row>
        <row r="11276">
          <cell r="A11276" t="str">
            <v>proc sort data=pats_distinct; by period;</v>
          </cell>
        </row>
        <row r="11277">
          <cell r="A11277" t="str">
            <v>data total_pats; merge pats_distinct pats_channel; by period;</v>
          </cell>
        </row>
        <row r="11278">
          <cell r="A11278" t="str">
            <v>run;</v>
          </cell>
        </row>
        <row r="11279">
          <cell r="A11279" t="str">
            <v xml:space="preserve">data total_pats; merge period (in=a) total_pats; by period; if a; </v>
          </cell>
        </row>
        <row r="11280">
          <cell r="A11280" t="str">
            <v>%missing3; run;</v>
          </cell>
        </row>
        <row r="11282">
          <cell r="A11282" t="str">
            <v/>
          </cell>
        </row>
        <row r="11283">
          <cell r="A11283" t="str">
            <v>data sppats_channel; set sppats_channel;</v>
          </cell>
        </row>
        <row r="11284">
          <cell r="A11284" t="str">
            <v>if channel='R' then do;</v>
          </cell>
        </row>
        <row r="11285">
          <cell r="A11285" t="str">
            <v>retail_pats =npats;</v>
          </cell>
        </row>
        <row r="11286">
          <cell r="A11286" t="str">
            <v>retail_users=users;</v>
          </cell>
        </row>
        <row r="11287">
          <cell r="A11287" t="str">
            <v>end;</v>
          </cell>
        </row>
        <row r="11288">
          <cell r="A11288" t="str">
            <v>else if channel ='M' then do;</v>
          </cell>
        </row>
        <row r="11289">
          <cell r="A11289" t="str">
            <v>mail_pats=npats;</v>
          </cell>
        </row>
        <row r="11290">
          <cell r="A11290" t="str">
            <v>mail_users=users;</v>
          </cell>
        </row>
        <row r="11291">
          <cell r="A11291" t="str">
            <v>end;</v>
          </cell>
        </row>
        <row r="11292">
          <cell r="A11292" t="str">
            <v>drop channel npats users;</v>
          </cell>
        </row>
        <row r="11293">
          <cell r="A11293" t="str">
            <v>%missing;</v>
          </cell>
        </row>
        <row r="11294">
          <cell r="A11294" t="str">
            <v>run;</v>
          </cell>
        </row>
        <row r="11295">
          <cell r="A11295" t="str">
            <v>proc sort; by  period ;</v>
          </cell>
        </row>
        <row r="11296">
          <cell r="A11296" t="str">
            <v>proc means noprint; by period;</v>
          </cell>
        </row>
        <row r="11297">
          <cell r="A11297" t="str">
            <v>var retail_pats mail_pats retail_users mail_users;</v>
          </cell>
        </row>
        <row r="11298">
          <cell r="A11298" t="str">
            <v>output out= sppats_channel sum=;run;</v>
          </cell>
        </row>
        <row r="11299">
          <cell r="A11299" t="str">
            <v>proc sort data=sppats_distinct; by period;</v>
          </cell>
        </row>
        <row r="11300">
          <cell r="A11300" t="str">
            <v>data sptotal_pats; merge sppats_distinct sppats_channel; by period;</v>
          </cell>
        </row>
        <row r="11301">
          <cell r="A11301" t="str">
            <v>run;</v>
          </cell>
        </row>
        <row r="11302">
          <cell r="A11302" t="str">
            <v xml:space="preserve">data sptotal_pats; merge period (in=a) sptotal_pats; by period; if a; </v>
          </cell>
        </row>
        <row r="11303">
          <cell r="A11303" t="str">
            <v>%missing3; run;</v>
          </cell>
        </row>
        <row r="11306">
          <cell r="A11306" t="str">
            <v>data nonsppats_channel; set nonsppats_channel;</v>
          </cell>
        </row>
        <row r="11307">
          <cell r="A11307" t="str">
            <v>if channel='R' then do;</v>
          </cell>
        </row>
        <row r="11308">
          <cell r="A11308" t="str">
            <v>retail_pats =npats;</v>
          </cell>
        </row>
        <row r="11309">
          <cell r="A11309" t="str">
            <v>retail_users=users;</v>
          </cell>
        </row>
        <row r="11310">
          <cell r="A11310" t="str">
            <v>end;</v>
          </cell>
        </row>
        <row r="11311">
          <cell r="A11311" t="str">
            <v>else if channel ='M' then do;</v>
          </cell>
        </row>
        <row r="11312">
          <cell r="A11312" t="str">
            <v>mail_pats=npats;</v>
          </cell>
        </row>
        <row r="11313">
          <cell r="A11313" t="str">
            <v>mail_users=users;</v>
          </cell>
        </row>
        <row r="11314">
          <cell r="A11314" t="str">
            <v>end;</v>
          </cell>
        </row>
        <row r="11315">
          <cell r="A11315" t="str">
            <v>drop channel npats users;</v>
          </cell>
        </row>
        <row r="11316">
          <cell r="A11316" t="str">
            <v>%missing;</v>
          </cell>
        </row>
        <row r="11317">
          <cell r="A11317" t="str">
            <v>run;</v>
          </cell>
        </row>
        <row r="11318">
          <cell r="A11318" t="str">
            <v>proc sort; by  period ;</v>
          </cell>
        </row>
        <row r="11319">
          <cell r="A11319" t="str">
            <v>proc means noprint; by period;</v>
          </cell>
        </row>
        <row r="11320">
          <cell r="A11320" t="str">
            <v>var retail_pats mail_pats retail_users mail_users;</v>
          </cell>
        </row>
        <row r="11321">
          <cell r="A11321" t="str">
            <v>output out= nonsppats_channel sum=;run;</v>
          </cell>
        </row>
        <row r="11322">
          <cell r="A11322" t="str">
            <v>proc sort data=nonsppats_distinct; by period;</v>
          </cell>
        </row>
        <row r="11323">
          <cell r="A11323" t="str">
            <v>data nonsptotal_pats; merge nonsppats_distinct nonsppats_channel; by period;</v>
          </cell>
        </row>
        <row r="11324">
          <cell r="A11324" t="str">
            <v>run;</v>
          </cell>
        </row>
        <row r="11325">
          <cell r="A11325" t="str">
            <v xml:space="preserve">data nonsptotal_pats; merge period (in=a) nonsptotal_pats; by period; if a; </v>
          </cell>
        </row>
        <row r="11326">
          <cell r="A11326" t="str">
            <v>%missing3; run;</v>
          </cell>
        </row>
        <row r="11329">
          <cell r="A11329" t="str">
            <v>/****************************/</v>
          </cell>
        </row>
        <row r="11330">
          <cell r="A11330" t="str">
            <v>/*Finish Eligibility counts*/</v>
          </cell>
        </row>
        <row r="11331">
          <cell r="A11331" t="str">
            <v>/****************************/</v>
          </cell>
        </row>
        <row r="11332">
          <cell r="A11332" t="str">
            <v/>
          </cell>
        </row>
        <row r="11333">
          <cell r="A11333" t="str">
            <v>data elig_tbl; set elig;</v>
          </cell>
        </row>
        <row r="11334">
          <cell r="A11334" t="str">
            <v>if gender=' ' then do;</v>
          </cell>
        </row>
        <row r="11335">
          <cell r="A11335" t="str">
            <v>gender='U';</v>
          </cell>
        </row>
        <row r="11336">
          <cell r="A11336" t="str">
            <v>_members = members;</v>
          </cell>
        </row>
        <row r="11337">
          <cell r="A11337" t="str">
            <v>_eligs = eligible;</v>
          </cell>
        </row>
        <row r="11338">
          <cell r="A11338" t="str">
            <v>_deps = members-eligible;</v>
          </cell>
        </row>
        <row r="11339">
          <cell r="A11339" t="str">
            <v>end;</v>
          </cell>
        </row>
        <row r="11340">
          <cell r="A11340" t="str">
            <v>else if gender ='M' then do;</v>
          </cell>
        </row>
        <row r="11341">
          <cell r="A11341" t="str">
            <v>male_members = members;</v>
          </cell>
        </row>
        <row r="11342">
          <cell r="A11342" t="str">
            <v>male_eligs = eligible;</v>
          </cell>
        </row>
        <row r="11343">
          <cell r="A11343" t="str">
            <v>male_deps = members-eligible;</v>
          </cell>
        </row>
        <row r="11344">
          <cell r="A11344" t="str">
            <v>end;</v>
          </cell>
        </row>
        <row r="11345">
          <cell r="A11345" t="str">
            <v>else if gender ='F' then do;</v>
          </cell>
        </row>
        <row r="11346">
          <cell r="A11346" t="str">
            <v>female_members = members;</v>
          </cell>
        </row>
        <row r="11347">
          <cell r="A11347" t="str">
            <v>female_eligs = eligible;</v>
          </cell>
        </row>
        <row r="11348">
          <cell r="A11348" t="str">
            <v>female_deps = members-eligible;</v>
          </cell>
        </row>
        <row r="11349">
          <cell r="A11349" t="str">
            <v>end;</v>
          </cell>
        </row>
        <row r="11350">
          <cell r="A11350" t="str">
            <v>drop gender members eligible;</v>
          </cell>
        </row>
        <row r="11351">
          <cell r="A11351" t="str">
            <v>month_junk=1;</v>
          </cell>
        </row>
        <row r="11352">
          <cell r="A11352" t="str">
            <v>%missing3;</v>
          </cell>
        </row>
        <row r="11353">
          <cell r="A11353" t="str">
            <v>run;</v>
          </cell>
        </row>
        <row r="11354">
          <cell r="A11354" t="str">
            <v>proc sort; by cycleid  ;run;</v>
          </cell>
        </row>
        <row r="11355">
          <cell r="A11355" t="str">
            <v>proc means noprint; by cycleid;</v>
          </cell>
        </row>
        <row r="11356">
          <cell r="A11356" t="str">
            <v>output out= elig_tbl sum=;run;</v>
          </cell>
        </row>
        <row r="11357">
          <cell r="A11357" t="str">
            <v>proc sort data=elig_dummy; by cycleid;</v>
          </cell>
        </row>
        <row r="11358">
          <cell r="A11358" t="str">
            <v>data elig_tbl; merge elig_dummy (in=a) elig_tbl; by cycleid; if a;</v>
          </cell>
        </row>
        <row r="11359">
          <cell r="A11359" t="str">
            <v>run;</v>
          </cell>
        </row>
        <row r="11360">
          <cell r="A11360" t="str">
            <v>data elig_tbl; set elig_tbl;</v>
          </cell>
        </row>
        <row r="11361">
          <cell r="A11361" t="str">
            <v>%missing3;</v>
          </cell>
        </row>
        <row r="11362">
          <cell r="A11362" t="str">
            <v>run;</v>
          </cell>
        </row>
        <row r="11363">
          <cell r="A11363" t="str">
            <v/>
          </cell>
        </row>
        <row r="11364">
          <cell r="A11364" t="str">
            <v>/*************************************/</v>
          </cell>
        </row>
        <row r="11365">
          <cell r="A11365" t="str">
            <v>/*Finish Chapter data */</v>
          </cell>
        </row>
        <row r="11366">
          <cell r="A11366" t="str">
            <v>/*************************************/</v>
          </cell>
        </row>
        <row r="11367">
          <cell r="A11367" t="str">
            <v/>
          </cell>
        </row>
        <row r="11368">
          <cell r="A11368" t="str">
            <v>data form_chap; set form_chap;</v>
          </cell>
        </row>
        <row r="11369">
          <cell r="A11369" t="str">
            <v>chapter_id2=chapter_id*1+0;run;</v>
          </cell>
        </row>
        <row r="11370">
          <cell r="A11370" t="str">
            <v/>
          </cell>
        </row>
        <row r="11371">
          <cell r="A11371" t="str">
            <v>proc sort; by period chapter_id2;</v>
          </cell>
        </row>
        <row r="11372">
          <cell r="A11372" t="str">
            <v xml:space="preserve">data form_chap; merge ch_dummy1 (in=a) form_chap; </v>
          </cell>
        </row>
        <row r="11373">
          <cell r="A11373" t="str">
            <v>by period chapter_id2; if a; drop chapter_id2; %missing; run;</v>
          </cell>
        </row>
        <row r="11374">
          <cell r="A11374" t="str">
            <v>data chap1; set form_chap;</v>
          </cell>
        </row>
        <row r="11375">
          <cell r="A11375" t="str">
            <v>if period='Period1';</v>
          </cell>
        </row>
        <row r="11376">
          <cell r="A11376" t="str">
            <v>data chap2; set form_chap;</v>
          </cell>
        </row>
        <row r="11377">
          <cell r="A11377" t="str">
            <v>if period='Period2';</v>
          </cell>
        </row>
        <row r="11378">
          <cell r="A11378" t="str">
            <v>run;</v>
          </cell>
        </row>
        <row r="11379">
          <cell r="A11379" t="str">
            <v/>
          </cell>
        </row>
        <row r="11380">
          <cell r="A11380" t="str">
            <v>/********************************************/</v>
          </cell>
        </row>
        <row r="11381">
          <cell r="A11381" t="str">
            <v>/*        FINISH AVG AGE                    */</v>
          </cell>
        </row>
        <row r="11382">
          <cell r="A11382" t="str">
            <v>/********************************************/</v>
          </cell>
        </row>
        <row r="11383">
          <cell r="A11383" t="str">
            <v xml:space="preserve">data avg_age; merge age_dummy1 (in=a) avg_age; </v>
          </cell>
        </row>
        <row r="11384">
          <cell r="A11384" t="str">
            <v>by period gr_age_id; %missing; run;</v>
          </cell>
        </row>
        <row r="11385">
          <cell r="A11385" t="str">
            <v>data age1; set avg_age;</v>
          </cell>
        </row>
        <row r="11386">
          <cell r="A11386" t="str">
            <v>if period='Period1';</v>
          </cell>
        </row>
        <row r="11387">
          <cell r="A11387" t="str">
            <v>data age2; set avg_age;</v>
          </cell>
        </row>
        <row r="11388">
          <cell r="A11388" t="str">
            <v>if period='Period2';</v>
          </cell>
        </row>
        <row r="11389">
          <cell r="A11389" t="str">
            <v>run;</v>
          </cell>
        </row>
        <row r="11392">
          <cell r="A11392" t="str">
            <v>PROC FORMAT ;</v>
          </cell>
        </row>
        <row r="11393">
          <cell r="A11393" t="str">
            <v xml:space="preserve">  VALUE $abgcode</v>
          </cell>
        </row>
        <row r="11394">
          <cell r="A11394" t="str">
            <v xml:space="preserve">  'A'  =    'Single Source'</v>
          </cell>
        </row>
        <row r="11395">
          <cell r="A11395" t="str">
            <v xml:space="preserve">  'B'  =    'Multi Source'</v>
          </cell>
        </row>
        <row r="11396">
          <cell r="A11396" t="str">
            <v xml:space="preserve">  'G'  =    'Generic'</v>
          </cell>
        </row>
        <row r="11397">
          <cell r="A11397" t="str">
            <v>;</v>
          </cell>
        </row>
        <row r="11398">
          <cell r="A11398" t="str">
            <v>PROC FORMAT ;</v>
          </cell>
        </row>
        <row r="11399">
          <cell r="A11399" t="str">
            <v xml:space="preserve">  VALUE $channel</v>
          </cell>
        </row>
        <row r="11400">
          <cell r="A11400" t="str">
            <v xml:space="preserve">  'M'  =    'Mail'</v>
          </cell>
        </row>
        <row r="11401">
          <cell r="A11401" t="str">
            <v xml:space="preserve">  'R'  =    'Retail'</v>
          </cell>
        </row>
        <row r="11402">
          <cell r="A11402" t="str">
            <v/>
          </cell>
        </row>
        <row r="11403">
          <cell r="A11403" t="str">
            <v>;</v>
          </cell>
        </row>
        <row r="11404">
          <cell r="A11404" t="str">
            <v>PROC FORMAT ;</v>
          </cell>
        </row>
        <row r="11405">
          <cell r="A11405" t="str">
            <v xml:space="preserve">  VALUE $maint</v>
          </cell>
        </row>
        <row r="11406">
          <cell r="A11406" t="str">
            <v xml:space="preserve">  '0'  =    'Acute       '</v>
          </cell>
        </row>
        <row r="11407">
          <cell r="A11407" t="str">
            <v xml:space="preserve">  '1'  =    'Maint.      '</v>
          </cell>
        </row>
        <row r="11408">
          <cell r="A11408" t="str">
            <v>;</v>
          </cell>
        </row>
        <row r="11409">
          <cell r="A11409" t="str">
            <v>PROC FORMAT ;</v>
          </cell>
        </row>
        <row r="11410">
          <cell r="A11410" t="str">
            <v xml:space="preserve">  VALUE $formind</v>
          </cell>
        </row>
        <row r="11411">
          <cell r="A11411" t="str">
            <v xml:space="preserve">  'N'  =    'Non-form'</v>
          </cell>
        </row>
        <row r="11412">
          <cell r="A11412" t="str">
            <v xml:space="preserve">  'Y'  =    'Form'</v>
          </cell>
        </row>
        <row r="11413">
          <cell r="A11413" t="str">
            <v>;</v>
          </cell>
        </row>
        <row r="11414">
          <cell r="A11414" t="str">
            <v>PROC FORMAT ;</v>
          </cell>
        </row>
        <row r="11415">
          <cell r="A11415" t="str">
            <v xml:space="preserve">  VALUE $costbs 32.</v>
          </cell>
        </row>
        <row r="11416">
          <cell r="A11416" t="str">
            <v>'1' = '1-AWP '</v>
          </cell>
        </row>
        <row r="11417">
          <cell r="A11417" t="str">
            <v>'2' = '2-ACQ'</v>
          </cell>
        </row>
        <row r="11418">
          <cell r="A11418" t="str">
            <v>'3' = '3-FUL '</v>
          </cell>
        </row>
        <row r="11419">
          <cell r="A11419" t="str">
            <v>'4' = '4-AGP'</v>
          </cell>
        </row>
        <row r="11420">
          <cell r="A11420" t="str">
            <v>'5' = '5-Usual and Customary'</v>
          </cell>
        </row>
        <row r="11421">
          <cell r="A11421" t="str">
            <v>'6' = '6-Submitted Integrated Cost'</v>
          </cell>
        </row>
        <row r="11422">
          <cell r="A11422" t="str">
            <v>'7' = '7-State MAC'</v>
          </cell>
        </row>
        <row r="11423">
          <cell r="A11423" t="str">
            <v>'8' = '8-Unit Price'</v>
          </cell>
        </row>
        <row r="11424">
          <cell r="A11424" t="str">
            <v>'9' = '9-Copay Balance (Payable Only) '</v>
          </cell>
        </row>
        <row r="11425">
          <cell r="A11425" t="str">
            <v>'A' = 'A-Copay Ingredient Cost'</v>
          </cell>
        </row>
        <row r="11426">
          <cell r="A11426" t="str">
            <v>'M' = 'M-AWP Plus Percent W/ Limit'</v>
          </cell>
        </row>
        <row r="11427">
          <cell r="A11427" t="str">
            <v>'Z' = 'Z-Zero Balance'</v>
          </cell>
        </row>
        <row r="11429">
          <cell r="A11429" t="str">
            <v>;</v>
          </cell>
        </row>
        <row r="11430">
          <cell r="A11430" t="str">
            <v>PROC FORMAT ;</v>
          </cell>
        </row>
        <row r="11431">
          <cell r="A11431" t="str">
            <v xml:space="preserve">  VALUE $spind</v>
          </cell>
        </row>
        <row r="11432">
          <cell r="A11432" t="str">
            <v xml:space="preserve">  '0'  =    'No'</v>
          </cell>
        </row>
        <row r="11433">
          <cell r="A11433" t="str">
            <v xml:space="preserve">  '1'  =    'Yes'</v>
          </cell>
        </row>
        <row r="11434">
          <cell r="A11434" t="str">
            <v>;</v>
          </cell>
        </row>
        <row r="13063">
          <cell r="A13063" t="str">
            <v>data null;</v>
          </cell>
        </row>
        <row r="13064">
          <cell r="A13064" t="str">
            <v>x=sleep(3);</v>
          </cell>
        </row>
        <row r="13065">
          <cell r="A13065" t="str">
            <v>run;</v>
          </cell>
        </row>
        <row r="13066">
          <cell r="A13066" t="str">
            <v/>
          </cell>
        </row>
        <row r="13067">
          <cell r="A13067" t="str">
            <v>FILENAME ddecmds DDE "excel|system";</v>
          </cell>
        </row>
        <row r="13068">
          <cell r="A13068" t="str">
            <v/>
          </cell>
        </row>
        <row r="13069">
          <cell r="A13069" t="str">
            <v/>
          </cell>
        </row>
        <row r="13070">
          <cell r="A13070" t="str">
            <v/>
          </cell>
        </row>
        <row r="13071">
          <cell r="A13071" t="str">
            <v/>
          </cell>
        </row>
        <row r="13072">
          <cell r="A13072" t="str">
            <v/>
          </cell>
        </row>
        <row r="13073">
          <cell r="A13073" t="str">
            <v xml:space="preserve"> DATA _NULL_;</v>
          </cell>
        </row>
        <row r="13074">
          <cell r="A13074" t="str">
            <v xml:space="preserve">     FILE ddecmds;</v>
          </cell>
        </row>
        <row r="13075">
          <cell r="A13075" t="str">
            <v xml:space="preserve">     PUT &amp;template_nme;</v>
          </cell>
        </row>
        <row r="13076">
          <cell r="A13076" t="str">
            <v xml:space="preserve">     put &amp;outname;</v>
          </cell>
        </row>
        <row r="13077">
          <cell r="A13077" t="str">
            <v/>
          </cell>
        </row>
        <row r="13078">
          <cell r="A13078" t="str">
            <v>run;</v>
          </cell>
        </row>
        <row r="13080">
          <cell r="A13080" t="str">
            <v>/***************************CIQ***********************************************/</v>
          </cell>
        </row>
        <row r="13081">
          <cell r="A13081" t="str">
            <v>FILENAME ddedata DDE "excel|Period_1_Data!r9c1:r35c14" notab;</v>
          </cell>
        </row>
        <row r="13082">
          <cell r="A13082" t="str">
            <v xml:space="preserve">       data tempout;set ciq1;</v>
          </cell>
        </row>
        <row r="13083">
          <cell r="A13083" t="str">
            <v xml:space="preserve">        file ddedata ;</v>
          </cell>
        </row>
        <row r="13084">
          <cell r="A13084" t="str">
            <v xml:space="preserve">          if  _n_=1 then do;</v>
          </cell>
        </row>
        <row r="13085">
          <cell r="A13085" t="str">
            <v xml:space="preserve">        PUT @1 "&amp;Client_name" "09"x ;</v>
          </cell>
        </row>
        <row r="13086">
          <cell r="A13086" t="str">
            <v>PUT @1 "&amp;period1_title" "09"x  ;</v>
          </cell>
        </row>
        <row r="13087">
          <cell r="A13087" t="str">
            <v xml:space="preserve">              put @1 "CHANNEL" "09"x</v>
          </cell>
        </row>
        <row r="13088">
          <cell r="A13088" t="str">
            <v xml:space="preserve">              "MAINTENANCE" "09"x</v>
          </cell>
        </row>
        <row r="13089">
          <cell r="A13089" t="str">
            <v xml:space="preserve">               "ABG Code" "09"x</v>
          </cell>
        </row>
        <row r="13090">
          <cell r="A13090" t="str">
            <v xml:space="preserve">               "FormInd" "09"x</v>
          </cell>
        </row>
        <row r="13091">
          <cell r="A13091" t="str">
            <v xml:space="preserve">               "CLAIMS" "09"x</v>
          </cell>
        </row>
        <row r="13092">
          <cell r="A13092" t="str">
            <v xml:space="preserve">               "DAYS" "09"x</v>
          </cell>
        </row>
        <row r="13093">
          <cell r="A13093" t="str">
            <v xml:space="preserve">               "AWP" "09"x</v>
          </cell>
        </row>
        <row r="13094">
          <cell r="A13094" t="str">
            <v xml:space="preserve">               "ING. COST" "09"x</v>
          </cell>
        </row>
        <row r="13095">
          <cell r="A13095" t="str">
            <v xml:space="preserve">                "PROFEE" "09"x</v>
          </cell>
        </row>
        <row r="13096">
          <cell r="A13096" t="str">
            <v xml:space="preserve">                "COPAY" "09"x</v>
          </cell>
        </row>
        <row r="13097">
          <cell r="A13097" t="str">
            <v xml:space="preserve">                "DEDUCT" "09"x</v>
          </cell>
        </row>
        <row r="13098">
          <cell r="A13098" t="str">
            <v xml:space="preserve">                "TAX" "09"x</v>
          </cell>
        </row>
        <row r="13099">
          <cell r="A13099" t="str">
            <v xml:space="preserve">                "Net Cost" "09"x</v>
          </cell>
        </row>
        <row r="13100">
          <cell r="A13100" t="str">
            <v>;</v>
          </cell>
        </row>
        <row r="13101">
          <cell r="A13101" t="str">
            <v xml:space="preserve">        end;</v>
          </cell>
        </row>
        <row r="13102">
          <cell r="A13102" t="str">
            <v xml:space="preserve">        put @1 channel channel. "09"X</v>
          </cell>
        </row>
        <row r="13103">
          <cell r="A13103" t="str">
            <v xml:space="preserve">                MAINT maint. "09"X</v>
          </cell>
        </row>
        <row r="13104">
          <cell r="A13104" t="str">
            <v xml:space="preserve">                ABGcode abgcode. "09"X</v>
          </cell>
        </row>
        <row r="13105">
          <cell r="A13105" t="str">
            <v xml:space="preserve">                FORMIND formind. "09"X</v>
          </cell>
        </row>
        <row r="13106">
          <cell r="A13106" t="str">
            <v xml:space="preserve">                NCLAIMS "09"X</v>
          </cell>
        </row>
        <row r="13107">
          <cell r="A13107" t="str">
            <v xml:space="preserve">                DAYS    "09"X</v>
          </cell>
        </row>
        <row r="13108">
          <cell r="A13108" t="str">
            <v xml:space="preserve">                awp  "09"X</v>
          </cell>
        </row>
        <row r="13109">
          <cell r="A13109" t="str">
            <v xml:space="preserve">                INGCOST "09"X</v>
          </cell>
        </row>
        <row r="13110">
          <cell r="A13110" t="str">
            <v xml:space="preserve">                PROFEE  "09"X</v>
          </cell>
        </row>
        <row r="13111">
          <cell r="A13111" t="str">
            <v xml:space="preserve">                COPAY   "09"X</v>
          </cell>
        </row>
        <row r="13112">
          <cell r="A13112" t="str">
            <v xml:space="preserve">                DEDUCT "09"X</v>
          </cell>
        </row>
        <row r="13113">
          <cell r="A13113" t="str">
            <v xml:space="preserve">                TAX "09"X</v>
          </cell>
        </row>
        <row r="13114">
          <cell r="A13114" t="str">
            <v xml:space="preserve">                NETCOST "09"X</v>
          </cell>
        </row>
        <row r="13115">
          <cell r="A13115" t="str">
            <v xml:space="preserve">        ;</v>
          </cell>
        </row>
        <row r="13116">
          <cell r="A13116" t="str">
            <v>run;</v>
          </cell>
        </row>
        <row r="13119">
          <cell r="A13119" t="str">
            <v>FILENAME ddedata DDE "excel|Period_2_Data!r9c1:r35c14" notab;</v>
          </cell>
        </row>
        <row r="13120">
          <cell r="A13120" t="str">
            <v/>
          </cell>
        </row>
        <row r="13121">
          <cell r="A13121" t="str">
            <v xml:space="preserve">       data tempout;set ciq2;</v>
          </cell>
        </row>
        <row r="13122">
          <cell r="A13122" t="str">
            <v xml:space="preserve">        file ddedata ;</v>
          </cell>
        </row>
        <row r="13123">
          <cell r="A13123" t="str">
            <v xml:space="preserve">          if  _n_=1 then do;</v>
          </cell>
        </row>
        <row r="13124">
          <cell r="A13124" t="str">
            <v xml:space="preserve">        PUT @1 "&amp;Client_name" "09"x ;</v>
          </cell>
        </row>
        <row r="13125">
          <cell r="A13125" t="str">
            <v>PUT @1 "&amp;period2_title" "09"x  ;</v>
          </cell>
        </row>
        <row r="13126">
          <cell r="A13126" t="str">
            <v xml:space="preserve">              put @1 "CHANNEL" "09"x</v>
          </cell>
        </row>
        <row r="13127">
          <cell r="A13127" t="str">
            <v xml:space="preserve">              "MAINTENANCE" "09"x</v>
          </cell>
        </row>
        <row r="13128">
          <cell r="A13128" t="str">
            <v xml:space="preserve">               "ABG Code" "09"x</v>
          </cell>
        </row>
        <row r="13129">
          <cell r="A13129" t="str">
            <v xml:space="preserve">               "FormInd" "09"x</v>
          </cell>
        </row>
        <row r="13130">
          <cell r="A13130" t="str">
            <v xml:space="preserve">               "CLAIMS" "09"x</v>
          </cell>
        </row>
        <row r="13131">
          <cell r="A13131" t="str">
            <v xml:space="preserve">               "DAYS" "09"x</v>
          </cell>
        </row>
        <row r="13132">
          <cell r="A13132" t="str">
            <v xml:space="preserve">               "AWP" "09"x</v>
          </cell>
        </row>
        <row r="13133">
          <cell r="A13133" t="str">
            <v xml:space="preserve">               "ING. COST" "09"x</v>
          </cell>
        </row>
        <row r="13134">
          <cell r="A13134" t="str">
            <v xml:space="preserve">                "PROFEE" "09"x</v>
          </cell>
        </row>
        <row r="13135">
          <cell r="A13135" t="str">
            <v xml:space="preserve">                "COPAY" "09"x</v>
          </cell>
        </row>
        <row r="13136">
          <cell r="A13136" t="str">
            <v xml:space="preserve">                "DEDUCT" "09"x</v>
          </cell>
        </row>
        <row r="13137">
          <cell r="A13137" t="str">
            <v xml:space="preserve">                "TAX" "09"x</v>
          </cell>
        </row>
        <row r="13138">
          <cell r="A13138" t="str">
            <v xml:space="preserve">                "Net Cost" "09"x</v>
          </cell>
        </row>
        <row r="13139">
          <cell r="A13139" t="str">
            <v>;</v>
          </cell>
        </row>
        <row r="13140">
          <cell r="A13140" t="str">
            <v xml:space="preserve">        end;</v>
          </cell>
        </row>
        <row r="13141">
          <cell r="A13141" t="str">
            <v xml:space="preserve">        put @1 channel channel. "09"X</v>
          </cell>
        </row>
        <row r="13142">
          <cell r="A13142" t="str">
            <v xml:space="preserve">                MAINT maint. "09"X</v>
          </cell>
        </row>
        <row r="13143">
          <cell r="A13143" t="str">
            <v xml:space="preserve">                ABGcode abgcode. "09"X</v>
          </cell>
        </row>
        <row r="13144">
          <cell r="A13144" t="str">
            <v xml:space="preserve">                FORMIND formind. "09"X</v>
          </cell>
        </row>
        <row r="13145">
          <cell r="A13145" t="str">
            <v xml:space="preserve">                NCLAIMS "09"X</v>
          </cell>
        </row>
        <row r="13146">
          <cell r="A13146" t="str">
            <v xml:space="preserve">                DAYS    "09"X</v>
          </cell>
        </row>
        <row r="13147">
          <cell r="A13147" t="str">
            <v xml:space="preserve">                awp  "09"X</v>
          </cell>
        </row>
        <row r="13148">
          <cell r="A13148" t="str">
            <v xml:space="preserve">                INGCOST "09"X</v>
          </cell>
        </row>
        <row r="13149">
          <cell r="A13149" t="str">
            <v xml:space="preserve">                PROFEE  "09"X</v>
          </cell>
        </row>
        <row r="13150">
          <cell r="A13150" t="str">
            <v xml:space="preserve">                COPAY   "09"X</v>
          </cell>
        </row>
        <row r="13151">
          <cell r="A13151" t="str">
            <v xml:space="preserve">                DEDUCT "09"X</v>
          </cell>
        </row>
        <row r="13152">
          <cell r="A13152" t="str">
            <v xml:space="preserve">                TAX "09"X</v>
          </cell>
        </row>
        <row r="13153">
          <cell r="A13153" t="str">
            <v xml:space="preserve">                NETCOST "09"X</v>
          </cell>
        </row>
        <row r="13154">
          <cell r="A13154" t="str">
            <v xml:space="preserve">        ;</v>
          </cell>
        </row>
        <row r="13155">
          <cell r="A13155" t="str">
            <v>run;</v>
          </cell>
        </row>
        <row r="13157">
          <cell r="A13157" t="str">
            <v>FILENAME ddedata DDE "excel|Period_2_Data!r9c15:r11c25" notab;</v>
          </cell>
        </row>
        <row r="13158">
          <cell r="A13158" t="str">
            <v xml:space="preserve">       data tempout;set inflationsum;</v>
          </cell>
        </row>
        <row r="13159">
          <cell r="A13159" t="str">
            <v xml:space="preserve">        file ddedata ;</v>
          </cell>
        </row>
        <row r="13160">
          <cell r="A13160" t="str">
            <v xml:space="preserve">          if  _n_=1 then do;</v>
          </cell>
        </row>
        <row r="13161">
          <cell r="A13161" t="str">
            <v xml:space="preserve">              put @1 "AWP1" "09"x "Days1" "09"x "AWP2" "09"x "Days2" "09"x "AWPPerDay1" "09"x "AWPPerDay2" "09"x "AdjAWP1" "09"x "InflationRate" "09"x</v>
          </cell>
        </row>
        <row r="13162">
          <cell r="A13162" t="str">
            <v>;</v>
          </cell>
        </row>
        <row r="13163">
          <cell r="A13163" t="str">
            <v xml:space="preserve">        end;</v>
          </cell>
        </row>
        <row r="13164">
          <cell r="A13164" t="str">
            <v xml:space="preserve">              put @1 AWP1 "09"x Days1 "09"x AWP2 "09"x Days2 "09"x AWPPerDay1 "09"x AWPPerDay2 "09"x AdjAWP1 "09"x InflationRate "09"x</v>
          </cell>
        </row>
        <row r="13165">
          <cell r="A13165" t="str">
            <v>;</v>
          </cell>
        </row>
        <row r="13166">
          <cell r="A13166" t="str">
            <v>run;</v>
          </cell>
        </row>
        <row r="13170">
          <cell r="A13170" t="str">
            <v>/***************************Payable CIQ***********************************************/</v>
          </cell>
        </row>
        <row r="13171">
          <cell r="A13171" t="str">
            <v>FILENAME ddedata DDE "excel|Period_1_Data!r40c1:r66c14" notab;</v>
          </cell>
        </row>
        <row r="13172">
          <cell r="A13172" t="str">
            <v xml:space="preserve">       data tempout;set payciq1;</v>
          </cell>
        </row>
        <row r="13173">
          <cell r="A13173" t="str">
            <v xml:space="preserve">        file ddedata ;</v>
          </cell>
        </row>
        <row r="13174">
          <cell r="A13174" t="str">
            <v xml:space="preserve">          if  _n_=1 then do;</v>
          </cell>
        </row>
        <row r="13175">
          <cell r="A13175" t="str">
            <v xml:space="preserve">        PUT @1 "&amp;Client_name" "09"x ;</v>
          </cell>
        </row>
        <row r="13176">
          <cell r="A13176" t="str">
            <v>PUT @1 "&amp;period1_title" "09"x  ;</v>
          </cell>
        </row>
        <row r="13177">
          <cell r="A13177" t="str">
            <v xml:space="preserve">              put @1 "CHANNEL" "09"x</v>
          </cell>
        </row>
        <row r="13178">
          <cell r="A13178" t="str">
            <v xml:space="preserve">              "MAINTENANCE" "09"x</v>
          </cell>
        </row>
        <row r="13179">
          <cell r="A13179" t="str">
            <v xml:space="preserve">               "ABG Code" "09"x</v>
          </cell>
        </row>
        <row r="13180">
          <cell r="A13180" t="str">
            <v xml:space="preserve">               "FormInd" "09"x</v>
          </cell>
        </row>
        <row r="13181">
          <cell r="A13181" t="str">
            <v xml:space="preserve">               "CLAIMS" "09"x</v>
          </cell>
        </row>
        <row r="13182">
          <cell r="A13182" t="str">
            <v xml:space="preserve">               "DAYS" "09"x</v>
          </cell>
        </row>
        <row r="13183">
          <cell r="A13183" t="str">
            <v xml:space="preserve">               "AWP" "09"x</v>
          </cell>
        </row>
        <row r="13184">
          <cell r="A13184" t="str">
            <v xml:space="preserve">               "ING. COST" "09"x</v>
          </cell>
        </row>
        <row r="13185">
          <cell r="A13185" t="str">
            <v xml:space="preserve">                "PROFEE" "09"x</v>
          </cell>
        </row>
        <row r="13186">
          <cell r="A13186" t="str">
            <v xml:space="preserve">                "COPAY" "09"x</v>
          </cell>
        </row>
        <row r="13187">
          <cell r="A13187" t="str">
            <v xml:space="preserve">                "DEDUCT" "09"x</v>
          </cell>
        </row>
        <row r="13188">
          <cell r="A13188" t="str">
            <v xml:space="preserve">                "TAX" "09"x</v>
          </cell>
        </row>
        <row r="13189">
          <cell r="A13189" t="str">
            <v xml:space="preserve">                "Net Cost" "09"x</v>
          </cell>
        </row>
        <row r="13190">
          <cell r="A13190" t="str">
            <v>;</v>
          </cell>
        </row>
        <row r="13191">
          <cell r="A13191" t="str">
            <v xml:space="preserve">        end;</v>
          </cell>
        </row>
        <row r="13192">
          <cell r="A13192" t="str">
            <v xml:space="preserve">        put @1 channel channel. "09"X</v>
          </cell>
        </row>
        <row r="13193">
          <cell r="A13193" t="str">
            <v xml:space="preserve">                MAINT maint. "09"X</v>
          </cell>
        </row>
        <row r="13194">
          <cell r="A13194" t="str">
            <v xml:space="preserve">                ABGcode abgcode. "09"X</v>
          </cell>
        </row>
        <row r="13195">
          <cell r="A13195" t="str">
            <v xml:space="preserve">                FORMIND formind. "09"X</v>
          </cell>
        </row>
        <row r="13196">
          <cell r="A13196" t="str">
            <v xml:space="preserve">                NCLAIMS "09"X</v>
          </cell>
        </row>
        <row r="13197">
          <cell r="A13197" t="str">
            <v xml:space="preserve">                DAYS    "09"X</v>
          </cell>
        </row>
        <row r="13198">
          <cell r="A13198" t="str">
            <v xml:space="preserve">                awp  "09"X</v>
          </cell>
        </row>
        <row r="13199">
          <cell r="A13199" t="str">
            <v xml:space="preserve">                INGCOST "09"X</v>
          </cell>
        </row>
        <row r="13200">
          <cell r="A13200" t="str">
            <v xml:space="preserve">                PROFEE  "09"X</v>
          </cell>
        </row>
        <row r="13201">
          <cell r="A13201" t="str">
            <v xml:space="preserve">                COPAY   "09"X</v>
          </cell>
        </row>
        <row r="13202">
          <cell r="A13202" t="str">
            <v xml:space="preserve">                DEDUCT "09"X</v>
          </cell>
        </row>
        <row r="13203">
          <cell r="A13203" t="str">
            <v xml:space="preserve">                TAX "09"X</v>
          </cell>
        </row>
        <row r="13204">
          <cell r="A13204" t="str">
            <v xml:space="preserve">                NETCOST "09"X</v>
          </cell>
        </row>
        <row r="13205">
          <cell r="A13205" t="str">
            <v xml:space="preserve">        ;</v>
          </cell>
        </row>
        <row r="13206">
          <cell r="A13206" t="str">
            <v>run;</v>
          </cell>
        </row>
        <row r="13209">
          <cell r="A13209" t="str">
            <v>FILENAME ddedata DDE "excel|Period_2_Data!r40c1:r66c14" notab;</v>
          </cell>
        </row>
        <row r="13210">
          <cell r="A13210" t="str">
            <v/>
          </cell>
        </row>
        <row r="13211">
          <cell r="A13211" t="str">
            <v xml:space="preserve">       data tempout;set payciq2;</v>
          </cell>
        </row>
        <row r="13212">
          <cell r="A13212" t="str">
            <v xml:space="preserve">        file ddedata ;</v>
          </cell>
        </row>
        <row r="13213">
          <cell r="A13213" t="str">
            <v xml:space="preserve">          if  _n_=1 then do;</v>
          </cell>
        </row>
        <row r="13214">
          <cell r="A13214" t="str">
            <v xml:space="preserve">        PUT @1 "&amp;Client_name" "09"x ;</v>
          </cell>
        </row>
        <row r="13215">
          <cell r="A13215" t="str">
            <v>PUT @1 "&amp;period2_title" "09"x  ;</v>
          </cell>
        </row>
        <row r="13216">
          <cell r="A13216" t="str">
            <v xml:space="preserve">              put @1 "CHANNEL" "09"x</v>
          </cell>
        </row>
        <row r="13217">
          <cell r="A13217" t="str">
            <v xml:space="preserve">              "MAINTENANCE" "09"x</v>
          </cell>
        </row>
        <row r="13218">
          <cell r="A13218" t="str">
            <v xml:space="preserve">               "ABG Code" "09"x</v>
          </cell>
        </row>
        <row r="13219">
          <cell r="A13219" t="str">
            <v xml:space="preserve">               "FormInd" "09"x</v>
          </cell>
        </row>
        <row r="13220">
          <cell r="A13220" t="str">
            <v xml:space="preserve">               "CLAIMS" "09"x</v>
          </cell>
        </row>
        <row r="13221">
          <cell r="A13221" t="str">
            <v xml:space="preserve">               "DAYS" "09"x</v>
          </cell>
        </row>
        <row r="13222">
          <cell r="A13222" t="str">
            <v xml:space="preserve">               "AWP" "09"x</v>
          </cell>
        </row>
        <row r="13223">
          <cell r="A13223" t="str">
            <v xml:space="preserve">               "ING. COST" "09"x</v>
          </cell>
        </row>
        <row r="13224">
          <cell r="A13224" t="str">
            <v xml:space="preserve">                "PROFEE" "09"x</v>
          </cell>
        </row>
        <row r="13225">
          <cell r="A13225" t="str">
            <v xml:space="preserve">                "COPAY" "09"x</v>
          </cell>
        </row>
        <row r="13226">
          <cell r="A13226" t="str">
            <v xml:space="preserve">                "DEDUCT" "09"x</v>
          </cell>
        </row>
        <row r="13227">
          <cell r="A13227" t="str">
            <v xml:space="preserve">                "TAX" "09"x</v>
          </cell>
        </row>
        <row r="13228">
          <cell r="A13228" t="str">
            <v xml:space="preserve">                "Net Cost" "09"x</v>
          </cell>
        </row>
        <row r="13229">
          <cell r="A13229" t="str">
            <v>;</v>
          </cell>
        </row>
        <row r="13230">
          <cell r="A13230" t="str">
            <v xml:space="preserve">        end;</v>
          </cell>
        </row>
        <row r="13231">
          <cell r="A13231" t="str">
            <v xml:space="preserve">        put @1 channel channel. "09"X</v>
          </cell>
        </row>
        <row r="13232">
          <cell r="A13232" t="str">
            <v xml:space="preserve">                MAINT maint. "09"X</v>
          </cell>
        </row>
        <row r="13233">
          <cell r="A13233" t="str">
            <v xml:space="preserve">                ABGcode abgcode. "09"X</v>
          </cell>
        </row>
        <row r="13234">
          <cell r="A13234" t="str">
            <v xml:space="preserve">                FORMIND formind. "09"X</v>
          </cell>
        </row>
        <row r="13235">
          <cell r="A13235" t="str">
            <v xml:space="preserve">                NCLAIMS "09"X</v>
          </cell>
        </row>
        <row r="13236">
          <cell r="A13236" t="str">
            <v xml:space="preserve">                DAYS    "09"X</v>
          </cell>
        </row>
        <row r="13237">
          <cell r="A13237" t="str">
            <v xml:space="preserve">                awp  "09"X</v>
          </cell>
        </row>
        <row r="13238">
          <cell r="A13238" t="str">
            <v xml:space="preserve">                INGCOST "09"X</v>
          </cell>
        </row>
        <row r="13239">
          <cell r="A13239" t="str">
            <v xml:space="preserve">                PROFEE  "09"X</v>
          </cell>
        </row>
        <row r="13240">
          <cell r="A13240" t="str">
            <v xml:space="preserve">                COPAY   "09"X</v>
          </cell>
        </row>
        <row r="13241">
          <cell r="A13241" t="str">
            <v xml:space="preserve">                DEDUCT "09"X</v>
          </cell>
        </row>
        <row r="13242">
          <cell r="A13242" t="str">
            <v xml:space="preserve">                TAX "09"X</v>
          </cell>
        </row>
        <row r="13243">
          <cell r="A13243" t="str">
            <v xml:space="preserve">                NETCOST "09"X</v>
          </cell>
        </row>
        <row r="13244">
          <cell r="A13244" t="str">
            <v xml:space="preserve">        ;</v>
          </cell>
        </row>
        <row r="13245">
          <cell r="A13245" t="str">
            <v>run;</v>
          </cell>
        </row>
        <row r="13246">
          <cell r="A13246" t="str">
            <v>/***************************Specialty CIQ***********************************************/</v>
          </cell>
        </row>
        <row r="13247">
          <cell r="A13247" t="str">
            <v>FILENAME ddedata DDE "excel|Period_1_Data!r70c1:r96c14" notab;</v>
          </cell>
        </row>
        <row r="13248">
          <cell r="A13248" t="str">
            <v xml:space="preserve">       data tempout;set specialtyciq1;</v>
          </cell>
        </row>
        <row r="13249">
          <cell r="A13249" t="str">
            <v xml:space="preserve">        file ddedata ;</v>
          </cell>
        </row>
        <row r="13250">
          <cell r="A13250" t="str">
            <v xml:space="preserve">          if  _n_=1 then do;</v>
          </cell>
        </row>
        <row r="13251">
          <cell r="A13251" t="str">
            <v xml:space="preserve">        PUT @1 "&amp;Client_name" "09"x ;</v>
          </cell>
        </row>
        <row r="13252">
          <cell r="A13252" t="str">
            <v>PUT @1 "&amp;period1_title" "09"x  ;</v>
          </cell>
        </row>
        <row r="13253">
          <cell r="A13253" t="str">
            <v xml:space="preserve">              put @1 "CHANNEL" "09"x</v>
          </cell>
        </row>
        <row r="13254">
          <cell r="A13254" t="str">
            <v xml:space="preserve">              "MAINTENANCE" "09"x</v>
          </cell>
        </row>
        <row r="13255">
          <cell r="A13255" t="str">
            <v xml:space="preserve">               "ABG Code" "09"x</v>
          </cell>
        </row>
        <row r="13256">
          <cell r="A13256" t="str">
            <v xml:space="preserve">               "FormInd" "09"x</v>
          </cell>
        </row>
        <row r="13257">
          <cell r="A13257" t="str">
            <v xml:space="preserve">               "CLAIMS" "09"x</v>
          </cell>
        </row>
        <row r="13258">
          <cell r="A13258" t="str">
            <v xml:space="preserve">               "DAYS" "09"x</v>
          </cell>
        </row>
        <row r="13259">
          <cell r="A13259" t="str">
            <v xml:space="preserve">               "AWP" "09"x</v>
          </cell>
        </row>
        <row r="13260">
          <cell r="A13260" t="str">
            <v xml:space="preserve">               "ING. COST" "09"x</v>
          </cell>
        </row>
        <row r="13261">
          <cell r="A13261" t="str">
            <v xml:space="preserve">                "PROFEE" "09"x</v>
          </cell>
        </row>
        <row r="13262">
          <cell r="A13262" t="str">
            <v xml:space="preserve">                "COPAY" "09"x</v>
          </cell>
        </row>
        <row r="13263">
          <cell r="A13263" t="str">
            <v xml:space="preserve">                "DEDUCT" "09"x</v>
          </cell>
        </row>
        <row r="13264">
          <cell r="A13264" t="str">
            <v xml:space="preserve">                "TAX" "09"x</v>
          </cell>
        </row>
        <row r="13265">
          <cell r="A13265" t="str">
            <v xml:space="preserve">                "Net Cost" "09"x</v>
          </cell>
        </row>
        <row r="13266">
          <cell r="A13266" t="str">
            <v>;</v>
          </cell>
        </row>
        <row r="13267">
          <cell r="A13267" t="str">
            <v xml:space="preserve">        end;</v>
          </cell>
        </row>
        <row r="13268">
          <cell r="A13268" t="str">
            <v xml:space="preserve">        put @1 channel channel. "09"X</v>
          </cell>
        </row>
        <row r="13269">
          <cell r="A13269" t="str">
            <v xml:space="preserve">                MAINT maint. "09"X</v>
          </cell>
        </row>
        <row r="13270">
          <cell r="A13270" t="str">
            <v xml:space="preserve">                ABGcode abgcode. "09"X</v>
          </cell>
        </row>
        <row r="13271">
          <cell r="A13271" t="str">
            <v xml:space="preserve">                FORMIND formind. "09"X</v>
          </cell>
        </row>
        <row r="13272">
          <cell r="A13272" t="str">
            <v xml:space="preserve">                NCLAIMS "09"X</v>
          </cell>
        </row>
        <row r="13273">
          <cell r="A13273" t="str">
            <v xml:space="preserve">                DAYS    "09"X</v>
          </cell>
        </row>
        <row r="13274">
          <cell r="A13274" t="str">
            <v xml:space="preserve">                awp  "09"X</v>
          </cell>
        </row>
        <row r="13275">
          <cell r="A13275" t="str">
            <v xml:space="preserve">                INGCOST "09"X</v>
          </cell>
        </row>
        <row r="13276">
          <cell r="A13276" t="str">
            <v xml:space="preserve">                PROFEE  "09"X</v>
          </cell>
        </row>
        <row r="13277">
          <cell r="A13277" t="str">
            <v xml:space="preserve">                COPAY   "09"X</v>
          </cell>
        </row>
        <row r="13278">
          <cell r="A13278" t="str">
            <v xml:space="preserve">                DEDUCT "09"X</v>
          </cell>
        </row>
        <row r="13279">
          <cell r="A13279" t="str">
            <v xml:space="preserve">                TAX "09"X</v>
          </cell>
        </row>
        <row r="13280">
          <cell r="A13280" t="str">
            <v xml:space="preserve">                NETCOST "09"X</v>
          </cell>
        </row>
        <row r="13281">
          <cell r="A13281" t="str">
            <v xml:space="preserve">        ;</v>
          </cell>
        </row>
        <row r="13282">
          <cell r="A13282" t="str">
            <v>run;</v>
          </cell>
        </row>
        <row r="13285">
          <cell r="A13285" t="str">
            <v>FILENAME ddedata DDE "excel|Period_2_Data!r70c1:r96c14" notab;</v>
          </cell>
        </row>
        <row r="13286">
          <cell r="A13286" t="str">
            <v/>
          </cell>
        </row>
        <row r="13287">
          <cell r="A13287" t="str">
            <v xml:space="preserve">       data tempout;set specialtyciq2;</v>
          </cell>
        </row>
        <row r="13288">
          <cell r="A13288" t="str">
            <v xml:space="preserve">        file ddedata ;</v>
          </cell>
        </row>
        <row r="13289">
          <cell r="A13289" t="str">
            <v xml:space="preserve">          if  _n_=1 then do;</v>
          </cell>
        </row>
        <row r="13290">
          <cell r="A13290" t="str">
            <v xml:space="preserve">        PUT @1 "&amp;Client_name" "09"x ;</v>
          </cell>
        </row>
        <row r="13291">
          <cell r="A13291" t="str">
            <v>PUT @1 "&amp;period2_title" "09"x  ;</v>
          </cell>
        </row>
        <row r="13292">
          <cell r="A13292" t="str">
            <v xml:space="preserve">              put @1 "CHANNEL" "09"x</v>
          </cell>
        </row>
        <row r="13293">
          <cell r="A13293" t="str">
            <v xml:space="preserve">              "MAINTENANCE" "09"x</v>
          </cell>
        </row>
        <row r="13294">
          <cell r="A13294" t="str">
            <v xml:space="preserve">               "ABG Code" "09"x</v>
          </cell>
        </row>
        <row r="13295">
          <cell r="A13295" t="str">
            <v xml:space="preserve">               "FormInd" "09"x</v>
          </cell>
        </row>
        <row r="13296">
          <cell r="A13296" t="str">
            <v xml:space="preserve">               "CLAIMS" "09"x</v>
          </cell>
        </row>
        <row r="13297">
          <cell r="A13297" t="str">
            <v xml:space="preserve">               "DAYS" "09"x</v>
          </cell>
        </row>
        <row r="13298">
          <cell r="A13298" t="str">
            <v xml:space="preserve">               "AWP" "09"x</v>
          </cell>
        </row>
        <row r="13299">
          <cell r="A13299" t="str">
            <v xml:space="preserve">               "ING. COST" "09"x</v>
          </cell>
        </row>
        <row r="13300">
          <cell r="A13300" t="str">
            <v xml:space="preserve">                "PROFEE" "09"x</v>
          </cell>
        </row>
        <row r="13301">
          <cell r="A13301" t="str">
            <v xml:space="preserve">                "COPAY" "09"x</v>
          </cell>
        </row>
        <row r="13302">
          <cell r="A13302" t="str">
            <v xml:space="preserve">                "DEDUCT" "09"x</v>
          </cell>
        </row>
        <row r="13303">
          <cell r="A13303" t="str">
            <v xml:space="preserve">                "TAX" "09"x</v>
          </cell>
        </row>
        <row r="13304">
          <cell r="A13304" t="str">
            <v xml:space="preserve">                "Net Cost" "09"x</v>
          </cell>
        </row>
        <row r="13305">
          <cell r="A13305" t="str">
            <v>;</v>
          </cell>
        </row>
        <row r="13306">
          <cell r="A13306" t="str">
            <v xml:space="preserve">        end;</v>
          </cell>
        </row>
        <row r="13307">
          <cell r="A13307" t="str">
            <v xml:space="preserve">        put @1 channel channel. "09"X</v>
          </cell>
        </row>
        <row r="13308">
          <cell r="A13308" t="str">
            <v xml:space="preserve">                MAINT maint. "09"X</v>
          </cell>
        </row>
        <row r="13309">
          <cell r="A13309" t="str">
            <v xml:space="preserve">                ABGcode abgcode. "09"X</v>
          </cell>
        </row>
        <row r="13310">
          <cell r="A13310" t="str">
            <v xml:space="preserve">                FORMIND formind. "09"X</v>
          </cell>
        </row>
        <row r="13311">
          <cell r="A13311" t="str">
            <v xml:space="preserve">                NCLAIMS "09"X</v>
          </cell>
        </row>
        <row r="13312">
          <cell r="A13312" t="str">
            <v xml:space="preserve">                DAYS    "09"X</v>
          </cell>
        </row>
        <row r="13313">
          <cell r="A13313" t="str">
            <v xml:space="preserve">                awp  "09"X</v>
          </cell>
        </row>
        <row r="13314">
          <cell r="A13314" t="str">
            <v xml:space="preserve">                INGCOST "09"X</v>
          </cell>
        </row>
        <row r="13315">
          <cell r="A13315" t="str">
            <v xml:space="preserve">                PROFEE  "09"X</v>
          </cell>
        </row>
        <row r="13316">
          <cell r="A13316" t="str">
            <v xml:space="preserve">                COPAY   "09"X</v>
          </cell>
        </row>
        <row r="13317">
          <cell r="A13317" t="str">
            <v xml:space="preserve">                DEDUCT "09"X</v>
          </cell>
        </row>
        <row r="13318">
          <cell r="A13318" t="str">
            <v xml:space="preserve">                TAX "09"X</v>
          </cell>
        </row>
        <row r="13319">
          <cell r="A13319" t="str">
            <v xml:space="preserve">                NETCOST "09"X</v>
          </cell>
        </row>
        <row r="13320">
          <cell r="A13320" t="str">
            <v xml:space="preserve">        ;</v>
          </cell>
        </row>
        <row r="13321">
          <cell r="A13321" t="str">
            <v>run;</v>
          </cell>
        </row>
        <row r="13324">
          <cell r="A13324" t="str">
            <v>FILENAME ddedata DDE "excel|Inflation!r5c2:r107c19" notab;</v>
          </cell>
        </row>
        <row r="13325">
          <cell r="A13325" t="str">
            <v xml:space="preserve">       data tempout;set inflationdetail;</v>
          </cell>
        </row>
        <row r="13326">
          <cell r="A13326" t="str">
            <v xml:space="preserve">        file ddedata ;</v>
          </cell>
        </row>
        <row r="13327">
          <cell r="A13327" t="str">
            <v xml:space="preserve">          if  _n_=1 then do;</v>
          </cell>
        </row>
        <row r="13328">
          <cell r="A13328" t="str">
            <v xml:space="preserve">              put @1 "Brand Name" "09"x "AWP1" "09"x "Days1" "09"x "AWP2" "09"x "Days2" "09"x "AWP/Day1" "09"x "AWP/Day2" "09"x "Adjusted AWP1" "09"x "Inflation Impact" "09"x "Inflation Rate" "09"x</v>
          </cell>
        </row>
        <row r="13329">
          <cell r="A13329" t="str">
            <v>;</v>
          </cell>
        </row>
        <row r="13330">
          <cell r="A13330" t="str">
            <v>end;</v>
          </cell>
        </row>
        <row r="13331">
          <cell r="A13331" t="str">
            <v xml:space="preserve">              put @1 Brand1 "09"x AWP1 "09"x Days1 "09"x AWP2 "09"x Days2 "09"x AWPPerDay1 "09"x AWPPerDay2 "09"x AdjAWP1 "09"x InflationImpact "09"x InflationRate "09"x</v>
          </cell>
        </row>
        <row r="13332">
          <cell r="A13332" t="str">
            <v>;</v>
          </cell>
        </row>
        <row r="13333">
          <cell r="A13333" t="str">
            <v>run;</v>
          </cell>
        </row>
        <row r="13335">
          <cell r="A13335" t="str">
            <v>/***************************ADS45 CIQ***********************************************/</v>
          </cell>
        </row>
        <row r="13336">
          <cell r="A13336" t="str">
            <v>FILENAME ddedata DDE "excel|Period_1_Data!r100c1:r126c14" notab;</v>
          </cell>
        </row>
        <row r="13337">
          <cell r="A13337" t="str">
            <v xml:space="preserve">       data tempout;set ADS45ciq1;</v>
          </cell>
        </row>
        <row r="13338">
          <cell r="A13338" t="str">
            <v xml:space="preserve">        file ddedata ;</v>
          </cell>
        </row>
        <row r="13339">
          <cell r="A13339" t="str">
            <v xml:space="preserve">          if  _n_=1 then do;</v>
          </cell>
        </row>
        <row r="13340">
          <cell r="A13340" t="str">
            <v xml:space="preserve">        PUT @1 "&amp;Client_name" "09"x ;</v>
          </cell>
        </row>
        <row r="13341">
          <cell r="A13341" t="str">
            <v>PUT @1 "&amp;period1_title" "09"x  ;</v>
          </cell>
        </row>
        <row r="13342">
          <cell r="A13342" t="str">
            <v xml:space="preserve">              put @1 "CHANNEL" "09"x</v>
          </cell>
        </row>
        <row r="13343">
          <cell r="A13343" t="str">
            <v xml:space="preserve">              "MAINTENANCE" "09"x</v>
          </cell>
        </row>
        <row r="13344">
          <cell r="A13344" t="str">
            <v xml:space="preserve">               "ABG Code" "09"x</v>
          </cell>
        </row>
        <row r="13345">
          <cell r="A13345" t="str">
            <v xml:space="preserve">               "FormInd" "09"x</v>
          </cell>
        </row>
        <row r="13346">
          <cell r="A13346" t="str">
            <v xml:space="preserve">               "CLAIMS" "09"x</v>
          </cell>
        </row>
        <row r="13347">
          <cell r="A13347" t="str">
            <v xml:space="preserve">               "DAYS" "09"x</v>
          </cell>
        </row>
        <row r="13348">
          <cell r="A13348" t="str">
            <v xml:space="preserve">               "AWP" "09"x</v>
          </cell>
        </row>
        <row r="13349">
          <cell r="A13349" t="str">
            <v xml:space="preserve">               "ING. COST" "09"x</v>
          </cell>
        </row>
        <row r="13350">
          <cell r="A13350" t="str">
            <v xml:space="preserve">                "PROFEE" "09"x</v>
          </cell>
        </row>
        <row r="13351">
          <cell r="A13351" t="str">
            <v xml:space="preserve">                "COPAY" "09"x</v>
          </cell>
        </row>
        <row r="13352">
          <cell r="A13352" t="str">
            <v xml:space="preserve">                "DEDUCT" "09"x</v>
          </cell>
        </row>
        <row r="13353">
          <cell r="A13353" t="str">
            <v xml:space="preserve">                "TAX" "09"x</v>
          </cell>
        </row>
        <row r="13354">
          <cell r="A13354" t="str">
            <v xml:space="preserve">                "Net Cost" "09"x</v>
          </cell>
        </row>
        <row r="13355">
          <cell r="A13355" t="str">
            <v>;</v>
          </cell>
        </row>
        <row r="13356">
          <cell r="A13356" t="str">
            <v xml:space="preserve">        end;</v>
          </cell>
        </row>
        <row r="13357">
          <cell r="A13357" t="str">
            <v xml:space="preserve">        put @1 channel channel. "09"X</v>
          </cell>
        </row>
        <row r="13358">
          <cell r="A13358" t="str">
            <v xml:space="preserve">                MAINT maint. "09"X</v>
          </cell>
        </row>
        <row r="13359">
          <cell r="A13359" t="str">
            <v xml:space="preserve">                ABGcode abgcode. "09"X</v>
          </cell>
        </row>
        <row r="13360">
          <cell r="A13360" t="str">
            <v xml:space="preserve">                FORMIND formind. "09"X</v>
          </cell>
        </row>
        <row r="13361">
          <cell r="A13361" t="str">
            <v xml:space="preserve">                NCLAIMS "09"X</v>
          </cell>
        </row>
        <row r="13362">
          <cell r="A13362" t="str">
            <v xml:space="preserve">                DAYS    "09"X</v>
          </cell>
        </row>
        <row r="13363">
          <cell r="A13363" t="str">
            <v xml:space="preserve">                awp  "09"X</v>
          </cell>
        </row>
        <row r="13364">
          <cell r="A13364" t="str">
            <v xml:space="preserve">                INGCOST "09"X</v>
          </cell>
        </row>
        <row r="13365">
          <cell r="A13365" t="str">
            <v xml:space="preserve">                PROFEE  "09"X</v>
          </cell>
        </row>
        <row r="13366">
          <cell r="A13366" t="str">
            <v xml:space="preserve">                COPAY   "09"X</v>
          </cell>
        </row>
        <row r="13367">
          <cell r="A13367" t="str">
            <v xml:space="preserve">                DEDUCT "09"X</v>
          </cell>
        </row>
        <row r="13368">
          <cell r="A13368" t="str">
            <v xml:space="preserve">                TAX "09"X</v>
          </cell>
        </row>
        <row r="13369">
          <cell r="A13369" t="str">
            <v xml:space="preserve">                NETCOST "09"X</v>
          </cell>
        </row>
        <row r="13370">
          <cell r="A13370" t="str">
            <v xml:space="preserve">        ;</v>
          </cell>
        </row>
        <row r="13371">
          <cell r="A13371" t="str">
            <v>run;</v>
          </cell>
        </row>
        <row r="13374">
          <cell r="A13374" t="str">
            <v>FILENAME ddedata DDE "excel|Period_2_Data!r100c1:r126c14" notab;</v>
          </cell>
        </row>
        <row r="13375">
          <cell r="A13375" t="str">
            <v/>
          </cell>
        </row>
        <row r="13376">
          <cell r="A13376" t="str">
            <v xml:space="preserve">       data tempout;set ADS45ciq2;</v>
          </cell>
        </row>
        <row r="13377">
          <cell r="A13377" t="str">
            <v xml:space="preserve">        file ddedata ;</v>
          </cell>
        </row>
        <row r="13378">
          <cell r="A13378" t="str">
            <v xml:space="preserve">          if  _n_=1 then do;</v>
          </cell>
        </row>
        <row r="13379">
          <cell r="A13379" t="str">
            <v xml:space="preserve">        PUT @1 "&amp;Client_name" "09"x ;</v>
          </cell>
        </row>
        <row r="13380">
          <cell r="A13380" t="str">
            <v>PUT @1 "&amp;period2_title" "09"x  ;</v>
          </cell>
        </row>
        <row r="13381">
          <cell r="A13381" t="str">
            <v xml:space="preserve">              put @1 "CHANNEL" "09"x</v>
          </cell>
        </row>
        <row r="13382">
          <cell r="A13382" t="str">
            <v xml:space="preserve">              "MAINTENANCE" "09"x</v>
          </cell>
        </row>
        <row r="13383">
          <cell r="A13383" t="str">
            <v xml:space="preserve">               "ABG Code" "09"x</v>
          </cell>
        </row>
        <row r="13384">
          <cell r="A13384" t="str">
            <v xml:space="preserve">               "FormInd" "09"x</v>
          </cell>
        </row>
        <row r="13385">
          <cell r="A13385" t="str">
            <v xml:space="preserve">               "CLAIMS" "09"x</v>
          </cell>
        </row>
        <row r="13386">
          <cell r="A13386" t="str">
            <v xml:space="preserve">               "DAYS" "09"x</v>
          </cell>
        </row>
        <row r="13387">
          <cell r="A13387" t="str">
            <v xml:space="preserve">               "AWP" "09"x</v>
          </cell>
        </row>
        <row r="13388">
          <cell r="A13388" t="str">
            <v xml:space="preserve">               "ING. COST" "09"x</v>
          </cell>
        </row>
        <row r="13389">
          <cell r="A13389" t="str">
            <v xml:space="preserve">                "PROFEE" "09"x</v>
          </cell>
        </row>
        <row r="13390">
          <cell r="A13390" t="str">
            <v xml:space="preserve">                "COPAY" "09"x</v>
          </cell>
        </row>
        <row r="13391">
          <cell r="A13391" t="str">
            <v xml:space="preserve">                "DEDUCT" "09"x</v>
          </cell>
        </row>
        <row r="13392">
          <cell r="A13392" t="str">
            <v xml:space="preserve">                "TAX" "09"x</v>
          </cell>
        </row>
        <row r="13393">
          <cell r="A13393" t="str">
            <v xml:space="preserve">                "Net Cost" "09"x</v>
          </cell>
        </row>
        <row r="13394">
          <cell r="A13394" t="str">
            <v>;</v>
          </cell>
        </row>
        <row r="13395">
          <cell r="A13395" t="str">
            <v xml:space="preserve">        end;</v>
          </cell>
        </row>
        <row r="13396">
          <cell r="A13396" t="str">
            <v xml:space="preserve">        put @1 channel channel. "09"X</v>
          </cell>
        </row>
        <row r="13397">
          <cell r="A13397" t="str">
            <v xml:space="preserve">                MAINT maint. "09"X</v>
          </cell>
        </row>
        <row r="13398">
          <cell r="A13398" t="str">
            <v xml:space="preserve">                ABGcode abgcode. "09"X</v>
          </cell>
        </row>
        <row r="13399">
          <cell r="A13399" t="str">
            <v xml:space="preserve">                FORMIND formind. "09"X</v>
          </cell>
        </row>
        <row r="13400">
          <cell r="A13400" t="str">
            <v xml:space="preserve">                NCLAIMS "09"X</v>
          </cell>
        </row>
        <row r="13401">
          <cell r="A13401" t="str">
            <v xml:space="preserve">                DAYS    "09"X</v>
          </cell>
        </row>
        <row r="13402">
          <cell r="A13402" t="str">
            <v xml:space="preserve">                awp  "09"X</v>
          </cell>
        </row>
        <row r="13403">
          <cell r="A13403" t="str">
            <v xml:space="preserve">                INGCOST "09"X</v>
          </cell>
        </row>
        <row r="13404">
          <cell r="A13404" t="str">
            <v xml:space="preserve">                PROFEE  "09"X</v>
          </cell>
        </row>
        <row r="13405">
          <cell r="A13405" t="str">
            <v xml:space="preserve">                COPAY   "09"X</v>
          </cell>
        </row>
        <row r="13406">
          <cell r="A13406" t="str">
            <v xml:space="preserve">                DEDUCT "09"X</v>
          </cell>
        </row>
        <row r="13407">
          <cell r="A13407" t="str">
            <v xml:space="preserve">                TAX "09"X</v>
          </cell>
        </row>
        <row r="13408">
          <cell r="A13408" t="str">
            <v xml:space="preserve">                NETCOST "09"X</v>
          </cell>
        </row>
        <row r="13409">
          <cell r="A13409" t="str">
            <v xml:space="preserve">        ;</v>
          </cell>
        </row>
        <row r="13410">
          <cell r="A13410" t="str">
            <v>run;</v>
          </cell>
        </row>
        <row r="13413">
          <cell r="A13413" t="str">
            <v>/***************************ADS10 CIQ***********************************************/</v>
          </cell>
        </row>
        <row r="13414">
          <cell r="A13414" t="str">
            <v>FILENAME ddedata DDE "excel|Period_1_Data!r130c1:r156c14" notab;</v>
          </cell>
        </row>
        <row r="13415">
          <cell r="A13415" t="str">
            <v xml:space="preserve">       data tempout;set ADS10ciq1;</v>
          </cell>
        </row>
        <row r="13416">
          <cell r="A13416" t="str">
            <v xml:space="preserve">        file ddedata ;</v>
          </cell>
        </row>
        <row r="13417">
          <cell r="A13417" t="str">
            <v xml:space="preserve">          if  _n_=1 then do;</v>
          </cell>
        </row>
        <row r="13418">
          <cell r="A13418" t="str">
            <v xml:space="preserve">        PUT @1 "&amp;Client_name" "09"x ;</v>
          </cell>
        </row>
        <row r="13419">
          <cell r="A13419" t="str">
            <v>PUT @1 "&amp;period1_title" "09"x  ;</v>
          </cell>
        </row>
        <row r="13420">
          <cell r="A13420" t="str">
            <v xml:space="preserve">              put @1 "CHANNEL" "09"x</v>
          </cell>
        </row>
        <row r="13421">
          <cell r="A13421" t="str">
            <v xml:space="preserve">              "MAINTENANCE" "09"x</v>
          </cell>
        </row>
        <row r="13422">
          <cell r="A13422" t="str">
            <v xml:space="preserve">               "ABG Code" "09"x</v>
          </cell>
        </row>
        <row r="13423">
          <cell r="A13423" t="str">
            <v xml:space="preserve">               "FormInd" "09"x</v>
          </cell>
        </row>
        <row r="13424">
          <cell r="A13424" t="str">
            <v xml:space="preserve">               "CLAIMS" "09"x</v>
          </cell>
        </row>
        <row r="13425">
          <cell r="A13425" t="str">
            <v xml:space="preserve">               "DAYS" "09"x</v>
          </cell>
        </row>
        <row r="13426">
          <cell r="A13426" t="str">
            <v xml:space="preserve">               "AWP" "09"x</v>
          </cell>
        </row>
        <row r="13427">
          <cell r="A13427" t="str">
            <v xml:space="preserve">               "ING. COST" "09"x</v>
          </cell>
        </row>
        <row r="13428">
          <cell r="A13428" t="str">
            <v xml:space="preserve">                "PROFEE" "09"x</v>
          </cell>
        </row>
        <row r="13429">
          <cell r="A13429" t="str">
            <v xml:space="preserve">                "COPAY" "09"x</v>
          </cell>
        </row>
        <row r="13430">
          <cell r="A13430" t="str">
            <v xml:space="preserve">                "DEDUCT" "09"x</v>
          </cell>
        </row>
        <row r="13431">
          <cell r="A13431" t="str">
            <v xml:space="preserve">                "TAX" "09"x</v>
          </cell>
        </row>
        <row r="13432">
          <cell r="A13432" t="str">
            <v xml:space="preserve">                "Net Cost" "09"x</v>
          </cell>
        </row>
        <row r="13433">
          <cell r="A13433" t="str">
            <v>;</v>
          </cell>
        </row>
        <row r="13434">
          <cell r="A13434" t="str">
            <v xml:space="preserve">        end;</v>
          </cell>
        </row>
        <row r="13435">
          <cell r="A13435" t="str">
            <v xml:space="preserve">        put @1 channel channel. "09"X</v>
          </cell>
        </row>
        <row r="13436">
          <cell r="A13436" t="str">
            <v xml:space="preserve">                MAINT maint. "09"X</v>
          </cell>
        </row>
        <row r="13437">
          <cell r="A13437" t="str">
            <v xml:space="preserve">                ABGcode abgcode. "09"X</v>
          </cell>
        </row>
        <row r="13438">
          <cell r="A13438" t="str">
            <v xml:space="preserve">                FORMIND formind. "09"X</v>
          </cell>
        </row>
        <row r="13439">
          <cell r="A13439" t="str">
            <v xml:space="preserve">                NCLAIMS "09"X</v>
          </cell>
        </row>
        <row r="13440">
          <cell r="A13440" t="str">
            <v xml:space="preserve">                DAYS    "09"X</v>
          </cell>
        </row>
        <row r="13441">
          <cell r="A13441" t="str">
            <v xml:space="preserve">                awp  "09"X</v>
          </cell>
        </row>
        <row r="13442">
          <cell r="A13442" t="str">
            <v xml:space="preserve">                INGCOST "09"X</v>
          </cell>
        </row>
        <row r="13443">
          <cell r="A13443" t="str">
            <v xml:space="preserve">                PROFEE  "09"X</v>
          </cell>
        </row>
        <row r="13444">
          <cell r="A13444" t="str">
            <v xml:space="preserve">                COPAY   "09"X</v>
          </cell>
        </row>
        <row r="13445">
          <cell r="A13445" t="str">
            <v xml:space="preserve">                DEDUCT "09"X</v>
          </cell>
        </row>
        <row r="13446">
          <cell r="A13446" t="str">
            <v xml:space="preserve">                TAX "09"X</v>
          </cell>
        </row>
        <row r="13447">
          <cell r="A13447" t="str">
            <v xml:space="preserve">                NETCOST "09"X</v>
          </cell>
        </row>
        <row r="13448">
          <cell r="A13448" t="str">
            <v xml:space="preserve">        ;</v>
          </cell>
        </row>
        <row r="13449">
          <cell r="A13449" t="str">
            <v>run;</v>
          </cell>
        </row>
        <row r="13452">
          <cell r="A13452" t="str">
            <v>FILENAME ddedata DDE "excel|Period_2_Data!r130c1:r156c14" notab;</v>
          </cell>
        </row>
        <row r="13453">
          <cell r="A13453" t="str">
            <v/>
          </cell>
        </row>
        <row r="13454">
          <cell r="A13454" t="str">
            <v xml:space="preserve">       data tempout;set ADS10ciq2;</v>
          </cell>
        </row>
        <row r="13455">
          <cell r="A13455" t="str">
            <v xml:space="preserve">        file ddedata ;</v>
          </cell>
        </row>
        <row r="13456">
          <cell r="A13456" t="str">
            <v xml:space="preserve">          if  _n_=1 then do;</v>
          </cell>
        </row>
        <row r="13457">
          <cell r="A13457" t="str">
            <v xml:space="preserve">        PUT @1 "&amp;Client_name" "09"x ;</v>
          </cell>
        </row>
        <row r="13458">
          <cell r="A13458" t="str">
            <v>PUT @1 "&amp;period2_title" "09"x  ;</v>
          </cell>
        </row>
        <row r="13459">
          <cell r="A13459" t="str">
            <v xml:space="preserve">              put @1 "CHANNEL" "09"x</v>
          </cell>
        </row>
        <row r="13460">
          <cell r="A13460" t="str">
            <v xml:space="preserve">              "MAINTENANCE" "09"x</v>
          </cell>
        </row>
        <row r="13461">
          <cell r="A13461" t="str">
            <v xml:space="preserve">               "ABG Code" "09"x</v>
          </cell>
        </row>
        <row r="13462">
          <cell r="A13462" t="str">
            <v xml:space="preserve">               "FormInd" "09"x</v>
          </cell>
        </row>
        <row r="13463">
          <cell r="A13463" t="str">
            <v xml:space="preserve">               "CLAIMS" "09"x</v>
          </cell>
        </row>
        <row r="13464">
          <cell r="A13464" t="str">
            <v xml:space="preserve">               "DAYS" "09"x</v>
          </cell>
        </row>
        <row r="13465">
          <cell r="A13465" t="str">
            <v xml:space="preserve">               "AWP" "09"x</v>
          </cell>
        </row>
        <row r="13466">
          <cell r="A13466" t="str">
            <v xml:space="preserve">               "ING. COST" "09"x</v>
          </cell>
        </row>
        <row r="13467">
          <cell r="A13467" t="str">
            <v xml:space="preserve">                "PROFEE" "09"x</v>
          </cell>
        </row>
        <row r="13468">
          <cell r="A13468" t="str">
            <v xml:space="preserve">                "COPAY" "09"x</v>
          </cell>
        </row>
        <row r="13469">
          <cell r="A13469" t="str">
            <v xml:space="preserve">                "DEDUCT" "09"x</v>
          </cell>
        </row>
        <row r="13470">
          <cell r="A13470" t="str">
            <v xml:space="preserve">                "TAX" "09"x</v>
          </cell>
        </row>
        <row r="13471">
          <cell r="A13471" t="str">
            <v xml:space="preserve">                "Net Cost" "09"x</v>
          </cell>
        </row>
        <row r="13472">
          <cell r="A13472" t="str">
            <v>;</v>
          </cell>
        </row>
        <row r="13473">
          <cell r="A13473" t="str">
            <v xml:space="preserve">        end;</v>
          </cell>
        </row>
        <row r="13474">
          <cell r="A13474" t="str">
            <v xml:space="preserve">        put @1 channel channel. "09"X</v>
          </cell>
        </row>
        <row r="13475">
          <cell r="A13475" t="str">
            <v xml:space="preserve">                MAINT maint. "09"X</v>
          </cell>
        </row>
        <row r="13476">
          <cell r="A13476" t="str">
            <v xml:space="preserve">                ABGcode abgcode. "09"X</v>
          </cell>
        </row>
        <row r="13477">
          <cell r="A13477" t="str">
            <v xml:space="preserve">                FORMIND formind. "09"X</v>
          </cell>
        </row>
        <row r="13478">
          <cell r="A13478" t="str">
            <v xml:space="preserve">                NCLAIMS "09"X</v>
          </cell>
        </row>
        <row r="13479">
          <cell r="A13479" t="str">
            <v xml:space="preserve">                DAYS    "09"X</v>
          </cell>
        </row>
        <row r="13480">
          <cell r="A13480" t="str">
            <v xml:space="preserve">                awp  "09"X</v>
          </cell>
        </row>
        <row r="13481">
          <cell r="A13481" t="str">
            <v xml:space="preserve">                INGCOST "09"X</v>
          </cell>
        </row>
        <row r="13482">
          <cell r="A13482" t="str">
            <v xml:space="preserve">                PROFEE  "09"X</v>
          </cell>
        </row>
        <row r="13483">
          <cell r="A13483" t="str">
            <v xml:space="preserve">                COPAY   "09"X</v>
          </cell>
        </row>
        <row r="13484">
          <cell r="A13484" t="str">
            <v xml:space="preserve">                DEDUCT "09"X</v>
          </cell>
        </row>
        <row r="13485">
          <cell r="A13485" t="str">
            <v xml:space="preserve">                TAX "09"X</v>
          </cell>
        </row>
        <row r="13486">
          <cell r="A13486" t="str">
            <v xml:space="preserve">                NETCOST "09"X</v>
          </cell>
        </row>
        <row r="13487">
          <cell r="A13487" t="str">
            <v xml:space="preserve">        ;</v>
          </cell>
        </row>
        <row r="13488">
          <cell r="A13488" t="str">
            <v>run;</v>
          </cell>
        </row>
        <row r="13491">
          <cell r="A13491" t="str">
            <v>/***************************ALT CIQ***********************************************/</v>
          </cell>
        </row>
        <row r="13492">
          <cell r="A13492" t="str">
            <v>FILENAME ddedata DDE "excel|Period_1_Data!r160c1:r186c14" notab;</v>
          </cell>
        </row>
        <row r="13493">
          <cell r="A13493" t="str">
            <v xml:space="preserve">       data tempout;set ALTciq1;</v>
          </cell>
        </row>
        <row r="13494">
          <cell r="A13494" t="str">
            <v xml:space="preserve">        file ddedata ;</v>
          </cell>
        </row>
        <row r="13495">
          <cell r="A13495" t="str">
            <v xml:space="preserve">          if  _n_=1 then do;</v>
          </cell>
        </row>
        <row r="13496">
          <cell r="A13496" t="str">
            <v xml:space="preserve">        PUT @1 "&amp;Client_name" "09"x "&amp;brand_generic2" "09"x;</v>
          </cell>
        </row>
        <row r="13497">
          <cell r="A13497" t="str">
            <v>PUT @1 "&amp;period1_title" "09"x  ;</v>
          </cell>
        </row>
        <row r="13498">
          <cell r="A13498" t="str">
            <v xml:space="preserve">              put @1 "CHANNEL" "09"x</v>
          </cell>
        </row>
        <row r="13499">
          <cell r="A13499" t="str">
            <v xml:space="preserve">              "MAINTENANCE" "09"x</v>
          </cell>
        </row>
        <row r="13500">
          <cell r="A13500" t="str">
            <v xml:space="preserve">               "ABG Code" "09"x</v>
          </cell>
        </row>
        <row r="13501">
          <cell r="A13501" t="str">
            <v xml:space="preserve">               "FormInd" "09"x</v>
          </cell>
        </row>
        <row r="13502">
          <cell r="A13502" t="str">
            <v xml:space="preserve">               "CLAIMS" "09"x</v>
          </cell>
        </row>
        <row r="13503">
          <cell r="A13503" t="str">
            <v xml:space="preserve">               "DAYS" "09"x</v>
          </cell>
        </row>
        <row r="13504">
          <cell r="A13504" t="str">
            <v xml:space="preserve">               "AWP" "09"x</v>
          </cell>
        </row>
        <row r="13505">
          <cell r="A13505" t="str">
            <v xml:space="preserve">               "ING. COST" "09"x</v>
          </cell>
        </row>
        <row r="13506">
          <cell r="A13506" t="str">
            <v xml:space="preserve">                "PROFEE" "09"x</v>
          </cell>
        </row>
        <row r="13507">
          <cell r="A13507" t="str">
            <v xml:space="preserve">                "COPAY" "09"x</v>
          </cell>
        </row>
        <row r="13508">
          <cell r="A13508" t="str">
            <v xml:space="preserve">                "DEDUCT" "09"x</v>
          </cell>
        </row>
        <row r="13509">
          <cell r="A13509" t="str">
            <v xml:space="preserve">                "TAX" "09"x</v>
          </cell>
        </row>
        <row r="13510">
          <cell r="A13510" t="str">
            <v xml:space="preserve">                "Net Cost" "09"x</v>
          </cell>
        </row>
        <row r="13511">
          <cell r="A13511" t="str">
            <v>;</v>
          </cell>
        </row>
        <row r="13512">
          <cell r="A13512" t="str">
            <v xml:space="preserve">        end;</v>
          </cell>
        </row>
        <row r="13513">
          <cell r="A13513" t="str">
            <v xml:space="preserve">        put @1 channel channel. "09"X</v>
          </cell>
        </row>
        <row r="13514">
          <cell r="A13514" t="str">
            <v xml:space="preserve">                MAINT maint. "09"X</v>
          </cell>
        </row>
        <row r="13515">
          <cell r="A13515" t="str">
            <v xml:space="preserve">                ABGcode abgcode. "09"X</v>
          </cell>
        </row>
        <row r="13516">
          <cell r="A13516" t="str">
            <v xml:space="preserve">                FORMIND formind. "09"X</v>
          </cell>
        </row>
        <row r="13517">
          <cell r="A13517" t="str">
            <v xml:space="preserve">                NCLAIMS "09"X</v>
          </cell>
        </row>
        <row r="13518">
          <cell r="A13518" t="str">
            <v xml:space="preserve">                DAYS    "09"X</v>
          </cell>
        </row>
        <row r="13519">
          <cell r="A13519" t="str">
            <v xml:space="preserve">                awp  "09"X</v>
          </cell>
        </row>
        <row r="13520">
          <cell r="A13520" t="str">
            <v xml:space="preserve">                INGCOST "09"X</v>
          </cell>
        </row>
        <row r="13521">
          <cell r="A13521" t="str">
            <v xml:space="preserve">                PROFEE  "09"X</v>
          </cell>
        </row>
        <row r="13522">
          <cell r="A13522" t="str">
            <v xml:space="preserve">                COPAY   "09"X</v>
          </cell>
        </row>
        <row r="13523">
          <cell r="A13523" t="str">
            <v xml:space="preserve">                DEDUCT "09"X</v>
          </cell>
        </row>
        <row r="13524">
          <cell r="A13524" t="str">
            <v xml:space="preserve">                TAX "09"X</v>
          </cell>
        </row>
        <row r="13525">
          <cell r="A13525" t="str">
            <v xml:space="preserve">                NETCOST "09"X</v>
          </cell>
        </row>
        <row r="13526">
          <cell r="A13526" t="str">
            <v xml:space="preserve">        ;</v>
          </cell>
        </row>
        <row r="13527">
          <cell r="A13527" t="str">
            <v>run;</v>
          </cell>
        </row>
        <row r="13530">
          <cell r="A13530" t="str">
            <v>FILENAME ddedata DDE "excel|Period_2_Data!r160c1:r186c14" notab;</v>
          </cell>
        </row>
        <row r="13531">
          <cell r="A13531" t="str">
            <v/>
          </cell>
        </row>
        <row r="13532">
          <cell r="A13532" t="str">
            <v xml:space="preserve">       data tempout;set ALTciq2;</v>
          </cell>
        </row>
        <row r="13533">
          <cell r="A13533" t="str">
            <v xml:space="preserve">        file ddedata ;</v>
          </cell>
        </row>
        <row r="13534">
          <cell r="A13534" t="str">
            <v xml:space="preserve">          if  _n_=1 then do;</v>
          </cell>
        </row>
        <row r="13535">
          <cell r="A13535" t="str">
            <v xml:space="preserve">        PUT @1 "&amp;Client_name" "09"x "&amp;brand_generic2" "09"x;</v>
          </cell>
        </row>
        <row r="13536">
          <cell r="A13536" t="str">
            <v>PUT @1 "&amp;period2_title" "09"x  ;</v>
          </cell>
        </row>
        <row r="13537">
          <cell r="A13537" t="str">
            <v xml:space="preserve">              put @1 "CHANNEL" "09"x</v>
          </cell>
        </row>
        <row r="13538">
          <cell r="A13538" t="str">
            <v xml:space="preserve">              "MAINTENANCE" "09"x</v>
          </cell>
        </row>
        <row r="13539">
          <cell r="A13539" t="str">
            <v xml:space="preserve">               "ABG Code" "09"x</v>
          </cell>
        </row>
        <row r="13540">
          <cell r="A13540" t="str">
            <v xml:space="preserve">               "FormInd" "09"x</v>
          </cell>
        </row>
        <row r="13541">
          <cell r="A13541" t="str">
            <v xml:space="preserve">               "CLAIMS" "09"x</v>
          </cell>
        </row>
        <row r="13542">
          <cell r="A13542" t="str">
            <v xml:space="preserve">               "DAYS" "09"x</v>
          </cell>
        </row>
        <row r="13543">
          <cell r="A13543" t="str">
            <v xml:space="preserve">               "AWP" "09"x</v>
          </cell>
        </row>
        <row r="13544">
          <cell r="A13544" t="str">
            <v xml:space="preserve">               "ING. COST" "09"x</v>
          </cell>
        </row>
        <row r="13545">
          <cell r="A13545" t="str">
            <v xml:space="preserve">                "PROFEE" "09"x</v>
          </cell>
        </row>
        <row r="13546">
          <cell r="A13546" t="str">
            <v xml:space="preserve">                "COPAY" "09"x</v>
          </cell>
        </row>
        <row r="13547">
          <cell r="A13547" t="str">
            <v xml:space="preserve">                "DEDUCT" "09"x</v>
          </cell>
        </row>
        <row r="13548">
          <cell r="A13548" t="str">
            <v xml:space="preserve">                "TAX" "09"x</v>
          </cell>
        </row>
        <row r="13549">
          <cell r="A13549" t="str">
            <v xml:space="preserve">                "Net Cost" "09"x</v>
          </cell>
        </row>
        <row r="13550">
          <cell r="A13550" t="str">
            <v>;</v>
          </cell>
        </row>
        <row r="13551">
          <cell r="A13551" t="str">
            <v xml:space="preserve">        end;</v>
          </cell>
        </row>
        <row r="13552">
          <cell r="A13552" t="str">
            <v xml:space="preserve">        put @1 channel channel. "09"X</v>
          </cell>
        </row>
        <row r="13553">
          <cell r="A13553" t="str">
            <v xml:space="preserve">                MAINT maint. "09"X</v>
          </cell>
        </row>
        <row r="13554">
          <cell r="A13554" t="str">
            <v xml:space="preserve">                ABGcode abgcode. "09"X</v>
          </cell>
        </row>
        <row r="13555">
          <cell r="A13555" t="str">
            <v xml:space="preserve">                FORMIND formind. "09"X</v>
          </cell>
        </row>
        <row r="13556">
          <cell r="A13556" t="str">
            <v xml:space="preserve">                NCLAIMS "09"X</v>
          </cell>
        </row>
        <row r="13557">
          <cell r="A13557" t="str">
            <v xml:space="preserve">                DAYS    "09"X</v>
          </cell>
        </row>
        <row r="13558">
          <cell r="A13558" t="str">
            <v xml:space="preserve">                awp  "09"X</v>
          </cell>
        </row>
        <row r="13559">
          <cell r="A13559" t="str">
            <v xml:space="preserve">                INGCOST "09"X</v>
          </cell>
        </row>
        <row r="13560">
          <cell r="A13560" t="str">
            <v xml:space="preserve">                PROFEE  "09"X</v>
          </cell>
        </row>
        <row r="13561">
          <cell r="A13561" t="str">
            <v xml:space="preserve">                COPAY   "09"X</v>
          </cell>
        </row>
        <row r="13562">
          <cell r="A13562" t="str">
            <v xml:space="preserve">                DEDUCT "09"X</v>
          </cell>
        </row>
        <row r="13563">
          <cell r="A13563" t="str">
            <v xml:space="preserve">                TAX "09"X</v>
          </cell>
        </row>
        <row r="13564">
          <cell r="A13564" t="str">
            <v xml:space="preserve">                NETCOST "09"X</v>
          </cell>
        </row>
        <row r="13565">
          <cell r="A13565" t="str">
            <v xml:space="preserve">        ;</v>
          </cell>
        </row>
        <row r="13566">
          <cell r="A13566" t="str">
            <v>run;</v>
          </cell>
        </row>
        <row r="13569">
          <cell r="A13569" t="str">
            <v>/*FILENAME ddedata DDE "excel|RawDatac1:r100c18" notab; */</v>
          </cell>
        </row>
        <row r="13570">
          <cell r="A13570" t="str">
            <v>FILENAME ddedata DDE "excel|RawData!r1c1:r8c10" notab;</v>
          </cell>
        </row>
        <row r="13571">
          <cell r="A13571" t="str">
            <v xml:space="preserve">        data tempout;set total_pats;</v>
          </cell>
        </row>
        <row r="13572">
          <cell r="A13572" t="str">
            <v xml:space="preserve">          file ddedata;</v>
          </cell>
        </row>
        <row r="13573">
          <cell r="A13573" t="str">
            <v xml:space="preserve">        if  _n_=1 then do;</v>
          </cell>
        </row>
        <row r="13574">
          <cell r="A13574" t="str">
            <v xml:space="preserve">       put @1 "&amp;Client_name" "09"x "&amp;period1_title" "09"x "&amp;period2_title" "09"x;</v>
          </cell>
        </row>
        <row r="13575">
          <cell r="A13575" t="str">
            <v xml:space="preserve">        put @1 "Patient Count";</v>
          </cell>
        </row>
        <row r="13576">
          <cell r="A13576" t="str">
            <v xml:space="preserve">        put @1 "Period" "09"x "Total Distinct Patients" "09"x </v>
          </cell>
        </row>
        <row r="13577">
          <cell r="A13577" t="str">
            <v xml:space="preserve"> "Retail Pts" "09"x "Mail Pts" "09"x</v>
          </cell>
        </row>
        <row r="13578">
          <cell r="A13578" t="str">
            <v xml:space="preserve"> "Total Users" "09"x "Retail Users" "09"x </v>
          </cell>
        </row>
        <row r="13579">
          <cell r="A13579" t="str">
            <v xml:space="preserve"> "Mail Users" "09"x ;</v>
          </cell>
        </row>
        <row r="13580">
          <cell r="A13580" t="str">
            <v xml:space="preserve">        end;</v>
          </cell>
        </row>
        <row r="13581">
          <cell r="A13581" t="str">
            <v xml:space="preserve">        put @1  period  "09"x </v>
          </cell>
        </row>
        <row r="13582">
          <cell r="A13582" t="str">
            <v xml:space="preserve">npats  "09"x </v>
          </cell>
        </row>
        <row r="13583">
          <cell r="A13583" t="str">
            <v>retail_pats  "09"x</v>
          </cell>
        </row>
        <row r="13584">
          <cell r="A13584" t="str">
            <v xml:space="preserve">                mail_pats "09"x</v>
          </cell>
        </row>
        <row r="13585">
          <cell r="A13585" t="str">
            <v xml:space="preserve">users  "09"x </v>
          </cell>
        </row>
        <row r="13586">
          <cell r="A13586" t="str">
            <v xml:space="preserve">                retail_users    "09"x</v>
          </cell>
        </row>
        <row r="13587">
          <cell r="A13587" t="str">
            <v xml:space="preserve">                mail_users    "09"x</v>
          </cell>
        </row>
        <row r="13588">
          <cell r="A13588" t="str">
            <v/>
          </cell>
        </row>
        <row r="13589">
          <cell r="A13589" t="str">
            <v>;</v>
          </cell>
        </row>
        <row r="13590">
          <cell r="A13590" t="str">
            <v>run;</v>
          </cell>
        </row>
        <row r="13591">
          <cell r="A13591" t="str">
            <v>;</v>
          </cell>
        </row>
        <row r="13594">
          <cell r="A13594" t="str">
            <v>FILENAME ddedata DDE "excel|RawData!r1c12:r8c22" notab;</v>
          </cell>
        </row>
        <row r="13595">
          <cell r="A13595" t="str">
            <v xml:space="preserve">        data tempout;set sptotal_pats;</v>
          </cell>
        </row>
        <row r="13596">
          <cell r="A13596" t="str">
            <v xml:space="preserve">          file ddedata;</v>
          </cell>
        </row>
        <row r="13597">
          <cell r="A13597" t="str">
            <v xml:space="preserve">        if  _n_=1 then do;</v>
          </cell>
        </row>
        <row r="13598">
          <cell r="A13598" t="str">
            <v xml:space="preserve">       put @1 "&amp;Client_name" "09"x "&amp;period1_title" "09"x "&amp;period2_title" "09"x;</v>
          </cell>
        </row>
        <row r="13599">
          <cell r="A13599" t="str">
            <v xml:space="preserve">        put @1 "Specialty Patient Count";</v>
          </cell>
        </row>
        <row r="13600">
          <cell r="A13600" t="str">
            <v xml:space="preserve">        put @1 "Period" "09"x "Total Distinct Specialty Patients" "09"x </v>
          </cell>
        </row>
        <row r="13601">
          <cell r="A13601" t="str">
            <v xml:space="preserve"> "Retail Specialty Pts" "09"x "Mail Specialty Pts" "09"x</v>
          </cell>
        </row>
        <row r="13602">
          <cell r="A13602" t="str">
            <v xml:space="preserve"> "Total Specialty Users" "09"x "Retail Specialty Users" "09"x </v>
          </cell>
        </row>
        <row r="13603">
          <cell r="A13603" t="str">
            <v xml:space="preserve"> "Mail Specialty Users" "09"x ;</v>
          </cell>
        </row>
        <row r="13604">
          <cell r="A13604" t="str">
            <v xml:space="preserve">        end;</v>
          </cell>
        </row>
        <row r="13605">
          <cell r="A13605" t="str">
            <v xml:space="preserve">        put @1  period  "09"x </v>
          </cell>
        </row>
        <row r="13606">
          <cell r="A13606" t="str">
            <v xml:space="preserve">npats  "09"x </v>
          </cell>
        </row>
        <row r="13607">
          <cell r="A13607" t="str">
            <v>retail_pats  "09"x</v>
          </cell>
        </row>
        <row r="13608">
          <cell r="A13608" t="str">
            <v xml:space="preserve">                mail_pats "09"x</v>
          </cell>
        </row>
        <row r="13609">
          <cell r="A13609" t="str">
            <v xml:space="preserve">users  "09"x </v>
          </cell>
        </row>
        <row r="13610">
          <cell r="A13610" t="str">
            <v xml:space="preserve">                retail_users    "09"x</v>
          </cell>
        </row>
        <row r="13611">
          <cell r="A13611" t="str">
            <v xml:space="preserve">                mail_users    "09"x</v>
          </cell>
        </row>
        <row r="13612">
          <cell r="A13612" t="str">
            <v/>
          </cell>
        </row>
        <row r="13613">
          <cell r="A13613" t="str">
            <v>;</v>
          </cell>
        </row>
        <row r="13614">
          <cell r="A13614" t="str">
            <v>run;</v>
          </cell>
        </row>
        <row r="13615">
          <cell r="A13615" t="str">
            <v>;</v>
          </cell>
        </row>
        <row r="13618">
          <cell r="A13618" t="str">
            <v>FILENAME ddedata DDE "excel|RawData!r1c24:r8c34" notab;</v>
          </cell>
        </row>
        <row r="13619">
          <cell r="A13619" t="str">
            <v xml:space="preserve">        data tempout;set nonsptotal_pats;</v>
          </cell>
        </row>
        <row r="13620">
          <cell r="A13620" t="str">
            <v xml:space="preserve">          file ddedata;</v>
          </cell>
        </row>
        <row r="13621">
          <cell r="A13621" t="str">
            <v xml:space="preserve">        if  _n_=1 then do;</v>
          </cell>
        </row>
        <row r="13622">
          <cell r="A13622" t="str">
            <v xml:space="preserve">       put @1 "&amp;Client_name" "09"x "&amp;period1_title" "09"x "&amp;period2_title" "09"x;</v>
          </cell>
        </row>
        <row r="13623">
          <cell r="A13623" t="str">
            <v xml:space="preserve">        put @1 "NonSpecialty Patient Count";</v>
          </cell>
        </row>
        <row r="13624">
          <cell r="A13624" t="str">
            <v xml:space="preserve">        put @1 "Period" "09"x "Total Distinct NonSpecialty Patients" "09"x </v>
          </cell>
        </row>
        <row r="13625">
          <cell r="A13625" t="str">
            <v xml:space="preserve"> "Retail NonSpecialty Pts" "09"x "Mail NonSpecialty Pts" "09"x</v>
          </cell>
        </row>
        <row r="13626">
          <cell r="A13626" t="str">
            <v xml:space="preserve"> "Total NonSpecialty Users" "09"x "Retail NonSpecialty Users" "09"x </v>
          </cell>
        </row>
        <row r="13627">
          <cell r="A13627" t="str">
            <v xml:space="preserve"> "Mail NonSpecialty Users" "09"x ;</v>
          </cell>
        </row>
        <row r="13628">
          <cell r="A13628" t="str">
            <v xml:space="preserve">        end;</v>
          </cell>
        </row>
        <row r="13629">
          <cell r="A13629" t="str">
            <v xml:space="preserve">        put @1  period  "09"x </v>
          </cell>
        </row>
        <row r="13630">
          <cell r="A13630" t="str">
            <v xml:space="preserve">npats  "09"x </v>
          </cell>
        </row>
        <row r="13631">
          <cell r="A13631" t="str">
            <v>retail_pats  "09"x</v>
          </cell>
        </row>
        <row r="13632">
          <cell r="A13632" t="str">
            <v xml:space="preserve">                mail_pats "09"x</v>
          </cell>
        </row>
        <row r="13633">
          <cell r="A13633" t="str">
            <v xml:space="preserve">users  "09"x </v>
          </cell>
        </row>
        <row r="13634">
          <cell r="A13634" t="str">
            <v xml:space="preserve">                retail_users    "09"x</v>
          </cell>
        </row>
        <row r="13635">
          <cell r="A13635" t="str">
            <v xml:space="preserve">                mail_users    "09"x</v>
          </cell>
        </row>
        <row r="13636">
          <cell r="A13636" t="str">
            <v/>
          </cell>
        </row>
        <row r="13637">
          <cell r="A13637" t="str">
            <v>;</v>
          </cell>
        </row>
        <row r="13638">
          <cell r="A13638" t="str">
            <v>run;</v>
          </cell>
        </row>
        <row r="13639">
          <cell r="A13639" t="str">
            <v>;</v>
          </cell>
        </row>
        <row r="13642">
          <cell r="A13642" t="str">
            <v>FILENAME ddedata DDE "excel|RawData!r10c1:r20c30" notab;</v>
          </cell>
        </row>
        <row r="13643">
          <cell r="A13643" t="str">
            <v xml:space="preserve">        data tempout;set gender_pats;</v>
          </cell>
        </row>
        <row r="13644">
          <cell r="A13644" t="str">
            <v xml:space="preserve">          file ddedata;</v>
          </cell>
        </row>
        <row r="13645">
          <cell r="A13645" t="str">
            <v xml:space="preserve">        if  _n_=1 then do;</v>
          </cell>
        </row>
        <row r="13646">
          <cell r="A13646" t="str">
            <v/>
          </cell>
        </row>
        <row r="13647">
          <cell r="A13647" t="str">
            <v xml:space="preserve">        put @1 "Patient Count2";</v>
          </cell>
        </row>
        <row r="13648">
          <cell r="A13648" t="str">
            <v xml:space="preserve">        put @1 "Period" "09"x "Gender" "09"x "Total Distinct Patients" "09"x </v>
          </cell>
        </row>
        <row r="13649">
          <cell r="A13649" t="str">
            <v xml:space="preserve"> "Ret Pts" "09"x "Mail pts" "09"x</v>
          </cell>
        </row>
        <row r="13650">
          <cell r="A13650" t="str">
            <v xml:space="preserve"> "Users" "09"x "Ret Users" "09"x </v>
          </cell>
        </row>
        <row r="13651">
          <cell r="A13651" t="str">
            <v xml:space="preserve"> "Mail Users" "09"x ;</v>
          </cell>
        </row>
        <row r="13652">
          <cell r="A13652" t="str">
            <v xml:space="preserve">        end;</v>
          </cell>
        </row>
        <row r="13653">
          <cell r="A13653" t="str">
            <v xml:space="preserve">        put @1  period  "09"x </v>
          </cell>
        </row>
        <row r="13654">
          <cell r="A13654" t="str">
            <v xml:space="preserve">gender  "09"x </v>
          </cell>
        </row>
        <row r="13655">
          <cell r="A13655" t="str">
            <v xml:space="preserve">npats  "09"x </v>
          </cell>
        </row>
        <row r="13656">
          <cell r="A13656" t="str">
            <v>retail_pats  "09"x</v>
          </cell>
        </row>
        <row r="13657">
          <cell r="A13657" t="str">
            <v xml:space="preserve">                mail_pats "09"x</v>
          </cell>
        </row>
        <row r="13658">
          <cell r="A13658" t="str">
            <v xml:space="preserve">users  "09"x </v>
          </cell>
        </row>
        <row r="13659">
          <cell r="A13659" t="str">
            <v xml:space="preserve">                retail_users   "09"x</v>
          </cell>
        </row>
        <row r="13660">
          <cell r="A13660" t="str">
            <v xml:space="preserve">                mail_users  "09"x</v>
          </cell>
        </row>
        <row r="13661">
          <cell r="A13661" t="str">
            <v/>
          </cell>
        </row>
        <row r="13662">
          <cell r="A13662" t="str">
            <v>;</v>
          </cell>
        </row>
        <row r="13663">
          <cell r="A13663" t="str">
            <v>run;</v>
          </cell>
        </row>
        <row r="13664">
          <cell r="A13664" t="str">
            <v>FILENAME ddedata DDE "excel|Membership_Input!r3c1:r66c13" notab;</v>
          </cell>
        </row>
        <row r="13665">
          <cell r="A13665" t="str">
            <v>data tempout;set elig_tbl;</v>
          </cell>
        </row>
        <row r="13666">
          <cell r="A13666" t="str">
            <v xml:space="preserve">          file ddedata ;</v>
          </cell>
        </row>
        <row r="13667">
          <cell r="A13667" t="str">
            <v xml:space="preserve">        if  _n_=1 then do;</v>
          </cell>
        </row>
        <row r="13668">
          <cell r="A13668" t="str">
            <v xml:space="preserve">        put@1 "&amp;Client_name" "09"x ;</v>
          </cell>
        </row>
        <row r="13669">
          <cell r="A13669" t="str">
            <v xml:space="preserve">        put @1 "Eligibility" '09'x;</v>
          </cell>
        </row>
        <row r="13670">
          <cell r="A13670" t="str">
            <v xml:space="preserve">        put @1 "Gender:" "09"x  </v>
          </cell>
        </row>
        <row r="13671">
          <cell r="A13671" t="str">
            <v xml:space="preserve">"Unknown" "09"x </v>
          </cell>
        </row>
        <row r="13672">
          <cell r="A13672" t="str">
            <v xml:space="preserve"> " " "09"x " " "09"x " " "09"x </v>
          </cell>
        </row>
        <row r="13673">
          <cell r="A13673" t="str">
            <v xml:space="preserve">"Female" "09"x </v>
          </cell>
        </row>
        <row r="13674">
          <cell r="A13674" t="str">
            <v xml:space="preserve"> " " "09"x " " "09"x " " "09"x </v>
          </cell>
        </row>
        <row r="13675">
          <cell r="A13675" t="str">
            <v>"Male" "09"x;</v>
          </cell>
        </row>
        <row r="13676">
          <cell r="A13676" t="str">
            <v xml:space="preserve">put @1 "Month" "09"x  </v>
          </cell>
        </row>
        <row r="13677">
          <cell r="A13677" t="str">
            <v xml:space="preserve"> "Elig" "09"x "Dependents" "09"x "Member" "09"x " " "09"x</v>
          </cell>
        </row>
        <row r="13678">
          <cell r="A13678" t="str">
            <v xml:space="preserve"> "Elig" "09"x "Dependents" "09"x "Member" "09"x " " "09"x</v>
          </cell>
        </row>
        <row r="13679">
          <cell r="A13679" t="str">
            <v xml:space="preserve"> "Elig" "09"x "Dependents" "09"x "Member" "09"x " " "09"x;</v>
          </cell>
        </row>
        <row r="13680">
          <cell r="A13680" t="str">
            <v>end;</v>
          </cell>
        </row>
        <row r="13681">
          <cell r="A13681" t="str">
            <v xml:space="preserve">        put @1  cycleid   "09"x</v>
          </cell>
        </row>
        <row r="13682">
          <cell r="A13682" t="str">
            <v xml:space="preserve">                _eligs "09"x</v>
          </cell>
        </row>
        <row r="13683">
          <cell r="A13683" t="str">
            <v>_deps "09"x</v>
          </cell>
        </row>
        <row r="13684">
          <cell r="A13684" t="str">
            <v xml:space="preserve">                _members  "09"x</v>
          </cell>
        </row>
        <row r="13685">
          <cell r="A13685" t="str">
            <v>month_junk "09"x</v>
          </cell>
        </row>
        <row r="13686">
          <cell r="A13686" t="str">
            <v>female_eligs "09"x</v>
          </cell>
        </row>
        <row r="13687">
          <cell r="A13687" t="str">
            <v>female_deps "09"x</v>
          </cell>
        </row>
        <row r="13688">
          <cell r="A13688" t="str">
            <v xml:space="preserve">                female_members  "09"x</v>
          </cell>
        </row>
        <row r="13689">
          <cell r="A13689" t="str">
            <v>month_junk "09"x</v>
          </cell>
        </row>
        <row r="13690">
          <cell r="A13690" t="str">
            <v>male_eligs "09"x</v>
          </cell>
        </row>
        <row r="13691">
          <cell r="A13691" t="str">
            <v>male_deps "09"x</v>
          </cell>
        </row>
        <row r="13692">
          <cell r="A13692" t="str">
            <v xml:space="preserve">                male_members  "09"x</v>
          </cell>
        </row>
        <row r="13693">
          <cell r="A13693" t="str">
            <v>month_junk "09"x</v>
          </cell>
        </row>
        <row r="13694">
          <cell r="A13694" t="str">
            <v>;</v>
          </cell>
        </row>
        <row r="13695">
          <cell r="A13695" t="str">
            <v>run;</v>
          </cell>
        </row>
        <row r="13696">
          <cell r="A13696" t="str">
            <v/>
          </cell>
        </row>
        <row r="13697">
          <cell r="A13697" t="str">
            <v>FILENAME ddedata DDE "excel|Membership_Input!r100c1:r175c20" notab;</v>
          </cell>
        </row>
        <row r="13698">
          <cell r="A13698" t="str">
            <v>data tempout;set elig_tbl;</v>
          </cell>
        </row>
        <row r="13699">
          <cell r="A13699" t="str">
            <v xml:space="preserve">          file ddedata ;</v>
          </cell>
        </row>
        <row r="13700">
          <cell r="A13700" t="str">
            <v xml:space="preserve">        if  _n_=1 then do;</v>
          </cell>
        </row>
        <row r="13701">
          <cell r="A13701" t="str">
            <v xml:space="preserve">        put @1  "cycleid"   "09"x "Age_0-5" "09"x "Age_5-10" "09"x "Age_10-15" "09"x "Age_15-20" "09"x "Age_20-25" "09"x "Age_25-30" "09"x </v>
          </cell>
        </row>
        <row r="13702">
          <cell r="A13702" t="str">
            <v xml:space="preserve">"Age_30-35" "09"x "Age_35-40" "09"x "Age_40-45" "09"x "Age_45-50" "09"x "Age_50-55" "09"x "Age_55-60" "09"x "Age_60-65" "09"x </v>
          </cell>
        </row>
        <row r="13703">
          <cell r="A13703" t="str">
            <v>"Age_65-70" "09"x "Age_70-75" "09"x "Age_75-80" "09"x "Age_80-85" "09"x "Age_Gr85" "09"x "Age_Unknown" "09"x;</v>
          </cell>
        </row>
        <row r="13704">
          <cell r="A13704" t="str">
            <v>end;</v>
          </cell>
        </row>
        <row r="13705">
          <cell r="A13705" t="str">
            <v xml:space="preserve">        put @1  cycleid   "09"x member1 "09"x member2 "09"x member3 "09"x member4 "09"x member5 "09"x member6 "09"x </v>
          </cell>
        </row>
        <row r="13706">
          <cell r="A13706" t="str">
            <v xml:space="preserve">member7 "09"x member8 "09"x member9 "09"x member10 "09"x member11 "09"x member12 "09"x member13 "09"x </v>
          </cell>
        </row>
        <row r="13707">
          <cell r="A13707" t="str">
            <v>member14 "09"xmember15 "09"x member16 "09"x member17 "09"x member18 "09"x member19 "09"x;</v>
          </cell>
        </row>
        <row r="13708">
          <cell r="A13708" t="str">
            <v>run;</v>
          </cell>
        </row>
        <row r="13709">
          <cell r="A13709" t="str">
            <v/>
          </cell>
        </row>
        <row r="13710">
          <cell r="A13710" t="str">
            <v>FILENAME ddedata DDE "excel|Membership_Input!r200c1:r275c20" notab;</v>
          </cell>
        </row>
        <row r="13711">
          <cell r="A13711" t="str">
            <v>data tempout;set elig_tbl;</v>
          </cell>
        </row>
        <row r="13712">
          <cell r="A13712" t="str">
            <v xml:space="preserve">          file ddedata ;</v>
          </cell>
        </row>
        <row r="13713">
          <cell r="A13713" t="str">
            <v xml:space="preserve">        if  _n_=1 then do;</v>
          </cell>
        </row>
        <row r="13714">
          <cell r="A13714" t="str">
            <v xml:space="preserve">        put @1  "cycleid"   "09"x "Age_0-5" "09"x "Age_5-10" "09"x "Age_10-15" "09"x "Age_15-20" "09"x "Age_20-25" "09"x "Age_25-30" "09"x </v>
          </cell>
        </row>
        <row r="13715">
          <cell r="A13715" t="str">
            <v xml:space="preserve">"Age_30-35" "09"x "Age_35-40" "09"x "Age_40-45" "09"x "Age_45-50" "09"x "Age_50-55" "09"x "Age_55-60" "09"x "Age_60-65" "09"x </v>
          </cell>
        </row>
        <row r="13716">
          <cell r="A13716" t="str">
            <v>"Age_65-70" "09"x "Age_70-75" "09"x "Age_75-80" "09"x "Age_80-85" "09"x "Age_Gr85" "09"x "Age_Unknown" "09"x;</v>
          </cell>
        </row>
        <row r="13717">
          <cell r="A13717" t="str">
            <v>end;</v>
          </cell>
        </row>
        <row r="13718">
          <cell r="A13718" t="str">
            <v xml:space="preserve">        put @1  cycleid   "09"x eligible1 "09"x eligible2 "09"x eligible3 "09"x eligible4 "09"x eligible5 "09"x eligible6 "09"x </v>
          </cell>
        </row>
        <row r="13719">
          <cell r="A13719" t="str">
            <v xml:space="preserve">eligible7 "09"x eligible8 "09"x eligible9 "09"x eligible10 "09"x eligible11 "09"x eligible12 "09"x eligible13 "09"x </v>
          </cell>
        </row>
        <row r="13720">
          <cell r="A13720" t="str">
            <v>eligible14 "09"xeligible15 "09"x eligible16 "09"x eligible17 "09"x eligible18 "09"x eligible19 "09"x;</v>
          </cell>
        </row>
        <row r="13721">
          <cell r="A13721" t="str">
            <v>run;</v>
          </cell>
        </row>
        <row r="13722">
          <cell r="A13722" t="str">
            <v/>
          </cell>
        </row>
        <row r="13723">
          <cell r="A13723" t="str">
            <v/>
          </cell>
        </row>
        <row r="13724">
          <cell r="A13724" t="str">
            <v/>
          </cell>
        </row>
        <row r="13725">
          <cell r="A13725" t="str">
            <v/>
          </cell>
        </row>
        <row r="13726">
          <cell r="A13726" t="str">
            <v>FILENAME ddedata DDE "excel|Formulary_Data!r4c1:r23c12" notab;</v>
          </cell>
        </row>
        <row r="13727">
          <cell r="A13727" t="str">
            <v/>
          </cell>
        </row>
        <row r="13728">
          <cell r="A13728" t="str">
            <v/>
          </cell>
        </row>
        <row r="13729">
          <cell r="A13729" t="str">
            <v/>
          </cell>
        </row>
        <row r="13730">
          <cell r="A13730" t="str">
            <v/>
          </cell>
        </row>
        <row r="13731">
          <cell r="A13731" t="str">
            <v xml:space="preserve">       data tempout;set chap1;</v>
          </cell>
        </row>
        <row r="13732">
          <cell r="A13732" t="str">
            <v xml:space="preserve">        file ddedata ;</v>
          </cell>
        </row>
        <row r="13733">
          <cell r="A13733" t="str">
            <v xml:space="preserve">          if  _n_=1 then do;</v>
          </cell>
        </row>
        <row r="13734">
          <cell r="A13734" t="str">
            <v xml:space="preserve">        PUT @1 "&amp;Client_name" "09"x ;</v>
          </cell>
        </row>
        <row r="13735">
          <cell r="A13735" t="str">
            <v>PUT @1 "&amp;period1_title" "09"x  ;</v>
          </cell>
        </row>
        <row r="13736">
          <cell r="A13736" t="str">
            <v xml:space="preserve">        put @1  "Chapter" "09"x</v>
          </cell>
        </row>
        <row r="13737">
          <cell r="A13737" t="str">
            <v>"Users" "09"x</v>
          </cell>
        </row>
        <row r="13738">
          <cell r="A13738" t="str">
            <v xml:space="preserve">                "Claims" "09"x</v>
          </cell>
        </row>
        <row r="13739">
          <cell r="A13739" t="str">
            <v xml:space="preserve">               "Days" "09"x</v>
          </cell>
        </row>
        <row r="13740">
          <cell r="A13740" t="str">
            <v xml:space="preserve">               "AWP" "09"x</v>
          </cell>
        </row>
        <row r="13741">
          <cell r="A13741" t="str">
            <v xml:space="preserve">   "Ingred Cost" "09"x</v>
          </cell>
        </row>
        <row r="13742">
          <cell r="A13742" t="str">
            <v xml:space="preserve">   "ProFee" "09"x</v>
          </cell>
        </row>
        <row r="13743">
          <cell r="A13743" t="str">
            <v xml:space="preserve">               "Copay" "09"x</v>
          </cell>
        </row>
        <row r="13744">
          <cell r="A13744" t="str">
            <v>"Deductible" "09"x</v>
          </cell>
        </row>
        <row r="13745">
          <cell r="A13745" t="str">
            <v xml:space="preserve">                "Netcost" "09"x</v>
          </cell>
        </row>
        <row r="13746">
          <cell r="A13746" t="str">
            <v>"Patients" "09"x</v>
          </cell>
        </row>
        <row r="13747">
          <cell r="A13747" t="str">
            <v xml:space="preserve">                "#FormClms" "09"x</v>
          </cell>
        </row>
        <row r="13748">
          <cell r="A13748" t="str">
            <v xml:space="preserve"> ;</v>
          </cell>
        </row>
        <row r="13749">
          <cell r="A13749" t="str">
            <v/>
          </cell>
        </row>
        <row r="13750">
          <cell r="A13750" t="str">
            <v xml:space="preserve">        end;</v>
          </cell>
        </row>
        <row r="13751">
          <cell r="A13751" t="str">
            <v xml:space="preserve">        put @1  chapter_id "09"X</v>
          </cell>
        </row>
        <row r="13752">
          <cell r="A13752" t="str">
            <v>Users "09"X</v>
          </cell>
        </row>
        <row r="13753">
          <cell r="A13753" t="str">
            <v xml:space="preserve">                NCLAIMS "09"X</v>
          </cell>
        </row>
        <row r="13754">
          <cell r="A13754" t="str">
            <v xml:space="preserve">                DAYS    "09"X</v>
          </cell>
        </row>
        <row r="13755">
          <cell r="A13755" t="str">
            <v>awp  "09"X</v>
          </cell>
        </row>
        <row r="13756">
          <cell r="A13756" t="str">
            <v xml:space="preserve">                INGCOST "09"X</v>
          </cell>
        </row>
        <row r="13757">
          <cell r="A13757" t="str">
            <v xml:space="preserve">                PROFEE "09"X</v>
          </cell>
        </row>
        <row r="13758">
          <cell r="A13758" t="str">
            <v xml:space="preserve">                COPAY   "09"X</v>
          </cell>
        </row>
        <row r="13759">
          <cell r="A13759" t="str">
            <v>DEDUCT "09"X</v>
          </cell>
        </row>
        <row r="13760">
          <cell r="A13760" t="str">
            <v>NETCOST "09"X</v>
          </cell>
        </row>
        <row r="13761">
          <cell r="A13761" t="str">
            <v>npats "09"X</v>
          </cell>
        </row>
        <row r="13762">
          <cell r="A13762" t="str">
            <v>nform "09"X</v>
          </cell>
        </row>
        <row r="13763">
          <cell r="A13763" t="str">
            <v xml:space="preserve">        ;</v>
          </cell>
        </row>
        <row r="13764">
          <cell r="A13764" t="str">
            <v>run;</v>
          </cell>
        </row>
        <row r="13765">
          <cell r="A13765" t="str">
            <v>FILENAME ddedata DDE "excel|Formulary_Data!r25c1:r44c12" notab;</v>
          </cell>
        </row>
        <row r="13766">
          <cell r="A13766" t="str">
            <v/>
          </cell>
        </row>
        <row r="13767">
          <cell r="A13767" t="str">
            <v/>
          </cell>
        </row>
        <row r="13768">
          <cell r="A13768" t="str">
            <v/>
          </cell>
        </row>
        <row r="13769">
          <cell r="A13769" t="str">
            <v/>
          </cell>
        </row>
        <row r="13770">
          <cell r="A13770" t="str">
            <v xml:space="preserve">       data tempout;set chap2;</v>
          </cell>
        </row>
        <row r="13771">
          <cell r="A13771" t="str">
            <v xml:space="preserve">        file ddedata ;</v>
          </cell>
        </row>
        <row r="13772">
          <cell r="A13772" t="str">
            <v xml:space="preserve">          if  _n_=1 then do;</v>
          </cell>
        </row>
        <row r="13773">
          <cell r="A13773" t="str">
            <v xml:space="preserve">        PUT @1 "&amp;Client_name" "09"x ;</v>
          </cell>
        </row>
        <row r="13774">
          <cell r="A13774" t="str">
            <v>PUT @1 "&amp;period2_title" "09"x  ;</v>
          </cell>
        </row>
        <row r="13775">
          <cell r="A13775" t="str">
            <v xml:space="preserve">        put @1  "Chapter" "09"x</v>
          </cell>
        </row>
        <row r="13776">
          <cell r="A13776" t="str">
            <v xml:space="preserve">  "Users" "09"x</v>
          </cell>
        </row>
        <row r="13777">
          <cell r="A13777" t="str">
            <v xml:space="preserve">                "Claims" "09"x</v>
          </cell>
        </row>
        <row r="13778">
          <cell r="A13778" t="str">
            <v xml:space="preserve">               "Days" "09"x</v>
          </cell>
        </row>
        <row r="13779">
          <cell r="A13779" t="str">
            <v xml:space="preserve">               "AWP" "09"x</v>
          </cell>
        </row>
        <row r="13780">
          <cell r="A13780" t="str">
            <v xml:space="preserve">   "Ingred Cost" "09"x</v>
          </cell>
        </row>
        <row r="13781">
          <cell r="A13781" t="str">
            <v xml:space="preserve">   "ProFee" "09"x</v>
          </cell>
        </row>
        <row r="13782">
          <cell r="A13782" t="str">
            <v xml:space="preserve">               "Copay" "09"x</v>
          </cell>
        </row>
        <row r="13783">
          <cell r="A13783" t="str">
            <v xml:space="preserve">   "Deductible" "09"x</v>
          </cell>
        </row>
        <row r="13784">
          <cell r="A13784" t="str">
            <v xml:space="preserve">                "Netcost" "09"x</v>
          </cell>
        </row>
        <row r="13785">
          <cell r="A13785" t="str">
            <v xml:space="preserve">   "Patients" "09"x</v>
          </cell>
        </row>
        <row r="13786">
          <cell r="A13786" t="str">
            <v xml:space="preserve">                "#FormClms" "09"x  ;</v>
          </cell>
        </row>
        <row r="13787">
          <cell r="A13787" t="str">
            <v/>
          </cell>
        </row>
        <row r="13788">
          <cell r="A13788" t="str">
            <v/>
          </cell>
        </row>
        <row r="13789">
          <cell r="A13789" t="str">
            <v xml:space="preserve">        end;</v>
          </cell>
        </row>
        <row r="13790">
          <cell r="A13790" t="str">
            <v xml:space="preserve">        put @1  chapter_id "09"X</v>
          </cell>
        </row>
        <row r="13791">
          <cell r="A13791" t="str">
            <v>Users "09"X</v>
          </cell>
        </row>
        <row r="13792">
          <cell r="A13792" t="str">
            <v xml:space="preserve">                NCLAIMS "09"X</v>
          </cell>
        </row>
        <row r="13793">
          <cell r="A13793" t="str">
            <v xml:space="preserve">                DAYS    "09"X</v>
          </cell>
        </row>
        <row r="13794">
          <cell r="A13794" t="str">
            <v>awp  "09"X</v>
          </cell>
        </row>
        <row r="13795">
          <cell r="A13795" t="str">
            <v xml:space="preserve">                INGCOST "09"X</v>
          </cell>
        </row>
        <row r="13796">
          <cell r="A13796" t="str">
            <v xml:space="preserve">                PROFEE "09"X</v>
          </cell>
        </row>
        <row r="13797">
          <cell r="A13797" t="str">
            <v xml:space="preserve">                COPAY   "09"X</v>
          </cell>
        </row>
        <row r="13798">
          <cell r="A13798" t="str">
            <v>DEDUCT "09"X</v>
          </cell>
        </row>
        <row r="13799">
          <cell r="A13799" t="str">
            <v>NETCOST "09"X</v>
          </cell>
        </row>
        <row r="13800">
          <cell r="A13800" t="str">
            <v>npats "09"X</v>
          </cell>
        </row>
        <row r="13801">
          <cell r="A13801" t="str">
            <v>nform "09"X</v>
          </cell>
        </row>
        <row r="13802">
          <cell r="A13802" t="str">
            <v xml:space="preserve">        ;</v>
          </cell>
        </row>
        <row r="13803">
          <cell r="A13803" t="str">
            <v>run;</v>
          </cell>
        </row>
        <row r="13806">
          <cell r="A13806" t="str">
            <v>FILENAME ddedata DDE "excel|Top Drugs1!r5c2:r107c19" notab;</v>
          </cell>
        </row>
        <row r="13807">
          <cell r="A13807" t="str">
            <v xml:space="preserve">        data tempout;set topdrugs_total1;</v>
          </cell>
        </row>
        <row r="13808">
          <cell r="A13808" t="str">
            <v xml:space="preserve">        file ddedata;</v>
          </cell>
        </row>
        <row r="13809">
          <cell r="A13809" t="str">
            <v xml:space="preserve">        if  _n_=1 then do;</v>
          </cell>
        </row>
        <row r="13810">
          <cell r="A13810" t="str">
            <v xml:space="preserve">        put @1 "Brand Name" "09"x "Generic Name" "09"x "BrandGeneric" "09"x "Chapter" "09"x "Specialty" "09"x "Plan Cost" "09"x "Gross Cost" "09"x </v>
          </cell>
        </row>
        <row r="13811">
          <cell r="A13811" t="str">
            <v xml:space="preserve">"Ing. Cost" "09"x "AWP" "09"x "# Claims" "09"x </v>
          </cell>
        </row>
        <row r="13812">
          <cell r="A13812" t="str">
            <v xml:space="preserve">"# Days" "09"x  "Patients" "09"x  "Users" "09"x"AWP / Day" "09"x  </v>
          </cell>
        </row>
        <row r="13813">
          <cell r="A13813" t="str">
            <v>"Days / Patient" "09"x "Days / User" "09"x"Cost Share" "09"x "Qty" "09"x ;</v>
          </cell>
        </row>
        <row r="13814">
          <cell r="A13814" t="str">
            <v xml:space="preserve">        end;</v>
          </cell>
        </row>
        <row r="13815">
          <cell r="A13815" t="str">
            <v xml:space="preserve">        put @1  brand "09"x generic "09"x</v>
          </cell>
        </row>
        <row r="13816">
          <cell r="A13816" t="str">
            <v>abgcode abgcode. "09"x dsc "09"x spind spind. "09"x</v>
          </cell>
        </row>
        <row r="13817">
          <cell r="A13817" t="str">
            <v xml:space="preserve">                netcost "09"x</v>
          </cell>
        </row>
        <row r="13818">
          <cell r="A13818" t="str">
            <v>grosscost "09"x</v>
          </cell>
        </row>
        <row r="13819">
          <cell r="A13819" t="str">
            <v>ingcost "09"x</v>
          </cell>
        </row>
        <row r="13820">
          <cell r="A13820" t="str">
            <v>awp "09"x</v>
          </cell>
        </row>
        <row r="13821">
          <cell r="A13821" t="str">
            <v xml:space="preserve">                NCLAIMS  '09'x</v>
          </cell>
        </row>
        <row r="13822">
          <cell r="A13822" t="str">
            <v>days  '09'x</v>
          </cell>
        </row>
        <row r="13823">
          <cell r="A13823" t="str">
            <v xml:space="preserve">                npats "09"x</v>
          </cell>
        </row>
        <row r="13824">
          <cell r="A13824" t="str">
            <v xml:space="preserve">                nusers "09"x</v>
          </cell>
        </row>
        <row r="13825">
          <cell r="A13825" t="str">
            <v xml:space="preserve">                awpday "09"x</v>
          </cell>
        </row>
        <row r="13826">
          <cell r="A13826" t="str">
            <v xml:space="preserve">                dayspat "09"x  daysuser "09"x</v>
          </cell>
        </row>
        <row r="13827">
          <cell r="A13827" t="str">
            <v xml:space="preserve">                costshare "09"x</v>
          </cell>
        </row>
        <row r="13828">
          <cell r="A13828" t="str">
            <v xml:space="preserve">                qty "09"x</v>
          </cell>
        </row>
        <row r="13829">
          <cell r="A13829" t="str">
            <v>;</v>
          </cell>
        </row>
        <row r="13830">
          <cell r="A13830" t="str">
            <v>run;</v>
          </cell>
        </row>
        <row r="13831">
          <cell r="A13831" t="str">
            <v/>
          </cell>
        </row>
        <row r="13832">
          <cell r="A13832" t="str">
            <v/>
          </cell>
        </row>
        <row r="13833">
          <cell r="A13833" t="str">
            <v>FILENAME ddedata DDE "excel|Top Drugs2!r5c2:r107c19" notab;</v>
          </cell>
        </row>
        <row r="13834">
          <cell r="A13834" t="str">
            <v xml:space="preserve">       data tempout;set topdrugs_total2;</v>
          </cell>
        </row>
        <row r="13835">
          <cell r="A13835" t="str">
            <v xml:space="preserve">        file ddedata;</v>
          </cell>
        </row>
        <row r="13836">
          <cell r="A13836" t="str">
            <v xml:space="preserve">        if  _n_=1 then do;</v>
          </cell>
        </row>
        <row r="13837">
          <cell r="A13837" t="str">
            <v xml:space="preserve">        put @1 "Brand Name" "09"x "Generic Name" "09"x "BrandGeneric" "09"x "Chapter" "09"x "Specialty" "09"x "Plan Cost" "09"x "Gross Cost" "09"x </v>
          </cell>
        </row>
        <row r="13838">
          <cell r="A13838" t="str">
            <v xml:space="preserve">"Ing. Cost" "09"x "AWP" "09"x "# Claims" "09"x </v>
          </cell>
        </row>
        <row r="13839">
          <cell r="A13839" t="str">
            <v xml:space="preserve">"# Days" "09"x  "Patients" "09"x  "Users" "09"x"AWP / Day" "09"x  </v>
          </cell>
        </row>
        <row r="13840">
          <cell r="A13840" t="str">
            <v>"Days / Patient" "09"x "Days / User" "09"x"Cost Share" "09"x "Qty" "09"x ;</v>
          </cell>
        </row>
        <row r="13841">
          <cell r="A13841" t="str">
            <v xml:space="preserve">        end;</v>
          </cell>
        </row>
        <row r="13842">
          <cell r="A13842" t="str">
            <v xml:space="preserve">        put @1  brand "09"x generic "09"x</v>
          </cell>
        </row>
        <row r="13843">
          <cell r="A13843" t="str">
            <v>abgcode abgcode. "09"x dsc "09"x spind spind. "09"x</v>
          </cell>
        </row>
        <row r="13844">
          <cell r="A13844" t="str">
            <v xml:space="preserve">                netcost "09"x</v>
          </cell>
        </row>
        <row r="13845">
          <cell r="A13845" t="str">
            <v>grosscost "09"x</v>
          </cell>
        </row>
        <row r="13846">
          <cell r="A13846" t="str">
            <v>ingcost "09"x</v>
          </cell>
        </row>
        <row r="13847">
          <cell r="A13847" t="str">
            <v>awp "09"x</v>
          </cell>
        </row>
        <row r="13848">
          <cell r="A13848" t="str">
            <v xml:space="preserve">                NCLAIMS  '09'x</v>
          </cell>
        </row>
        <row r="13849">
          <cell r="A13849" t="str">
            <v>days  '09'x</v>
          </cell>
        </row>
        <row r="13850">
          <cell r="A13850" t="str">
            <v xml:space="preserve">                npats "09"x</v>
          </cell>
        </row>
        <row r="13851">
          <cell r="A13851" t="str">
            <v xml:space="preserve">                nusers "09"x</v>
          </cell>
        </row>
        <row r="13852">
          <cell r="A13852" t="str">
            <v xml:space="preserve">                awpday "09"x</v>
          </cell>
        </row>
        <row r="13853">
          <cell r="A13853" t="str">
            <v xml:space="preserve">                dayspat "09"x  daysuser "09"x</v>
          </cell>
        </row>
        <row r="13854">
          <cell r="A13854" t="str">
            <v xml:space="preserve">                costshare "09"x</v>
          </cell>
        </row>
        <row r="13855">
          <cell r="A13855" t="str">
            <v xml:space="preserve">                qty "09"x</v>
          </cell>
        </row>
        <row r="13856">
          <cell r="A13856" t="str">
            <v>;</v>
          </cell>
        </row>
        <row r="13857">
          <cell r="A13857" t="str">
            <v>run;</v>
          </cell>
        </row>
        <row r="13860">
          <cell r="A13860" t="str">
            <v>FILENAME ddedata DDE "excel|Generic_Op_Retail2!r5c2:r107c19" notab;</v>
          </cell>
        </row>
        <row r="13861">
          <cell r="A13861" t="str">
            <v>data tempout;set genoppr_total2;</v>
          </cell>
        </row>
        <row r="13862">
          <cell r="A13862" t="str">
            <v>file ddedata;</v>
          </cell>
        </row>
        <row r="13863">
          <cell r="A13863" t="str">
            <v>if  _n_=1 then do;</v>
          </cell>
        </row>
        <row r="13864">
          <cell r="A13864" t="str">
            <v xml:space="preserve">put @1 "Brand Name" "09"x "Generic Name" "09"x "Current BrandGeneric" "09"x "Chapter" "09"x "Specialty" "09"x "Plan Cost" "09"x "Gross Cost" "09"x </v>
          </cell>
        </row>
        <row r="13865">
          <cell r="A13865" t="str">
            <v xml:space="preserve">"Ing. Cost" "09"x "AWP" "09"x "# Claims" "09"x </v>
          </cell>
        </row>
        <row r="13866">
          <cell r="A13866" t="str">
            <v xml:space="preserve">"# Days" "09"x  "Patients" "09"x  "Users" "09"x"AWP / Day" "09"x  </v>
          </cell>
        </row>
        <row r="13867">
          <cell r="A13867" t="str">
            <v>"Days / Patient" "09"x "Days / User" "09"x"Cost Share" "09"x "Qty" "09"x ;</v>
          </cell>
        </row>
        <row r="13868">
          <cell r="A13868" t="str">
            <v>end;</v>
          </cell>
        </row>
        <row r="13869">
          <cell r="A13869" t="str">
            <v>put @1  brand "09"x generic "09"x</v>
          </cell>
        </row>
        <row r="13870">
          <cell r="A13870" t="str">
            <v>abgcode abgcode. "09"x dsc "09"x spind spind. "09"x</v>
          </cell>
        </row>
        <row r="13871">
          <cell r="A13871" t="str">
            <v>netcost "09"x</v>
          </cell>
        </row>
        <row r="13872">
          <cell r="A13872" t="str">
            <v>grosscost "09"x</v>
          </cell>
        </row>
        <row r="13873">
          <cell r="A13873" t="str">
            <v>ingcost "09"x</v>
          </cell>
        </row>
        <row r="13874">
          <cell r="A13874" t="str">
            <v>awp "09"x</v>
          </cell>
        </row>
        <row r="13875">
          <cell r="A13875" t="str">
            <v>NCLAIMS  '09'x</v>
          </cell>
        </row>
        <row r="13876">
          <cell r="A13876" t="str">
            <v>days  '09'x</v>
          </cell>
        </row>
        <row r="13877">
          <cell r="A13877" t="str">
            <v>npats "09"x</v>
          </cell>
        </row>
        <row r="13878">
          <cell r="A13878" t="str">
            <v>nusers "09"x</v>
          </cell>
        </row>
        <row r="13879">
          <cell r="A13879" t="str">
            <v>awpday "09"x</v>
          </cell>
        </row>
        <row r="13880">
          <cell r="A13880" t="str">
            <v>dayspat "09"x  daysuser "09"x</v>
          </cell>
        </row>
        <row r="13881">
          <cell r="A13881" t="str">
            <v>costshare "09"x</v>
          </cell>
        </row>
        <row r="13882">
          <cell r="A13882" t="str">
            <v>qty "09"x</v>
          </cell>
        </row>
        <row r="13883">
          <cell r="A13883" t="str">
            <v>;</v>
          </cell>
        </row>
        <row r="13884">
          <cell r="A13884" t="str">
            <v>run;</v>
          </cell>
        </row>
        <row r="13887">
          <cell r="A13887" t="str">
            <v>FILENAME ddedata DDE "excel|Generic_Op_Mail2!r5c2:r107c19" notab;</v>
          </cell>
        </row>
        <row r="13888">
          <cell r="A13888" t="str">
            <v>data tempout;set genoppm_total2;</v>
          </cell>
        </row>
        <row r="13889">
          <cell r="A13889" t="str">
            <v>file ddedata;</v>
          </cell>
        </row>
        <row r="13890">
          <cell r="A13890" t="str">
            <v>if  _n_=1 then do;</v>
          </cell>
        </row>
        <row r="13891">
          <cell r="A13891" t="str">
            <v xml:space="preserve">put @1 "Brand Name" "09"x "Generic Name" "09"x "Current BrandGeneric" "09"x "Chapter" "09"x "Specialty" "09"x "Plan Cost" "09"x "Gross Cost" "09"x </v>
          </cell>
        </row>
        <row r="13892">
          <cell r="A13892" t="str">
            <v xml:space="preserve">"Ing. Cost" "09"x "AWP" "09"x "# Claims" "09"x </v>
          </cell>
        </row>
        <row r="13893">
          <cell r="A13893" t="str">
            <v xml:space="preserve">"# Days" "09"x  "Patients" "09"x  "Users" "09"x"AWP / Day" "09"x  </v>
          </cell>
        </row>
        <row r="13894">
          <cell r="A13894" t="str">
            <v>"Days / Patient" "09"x "Days / User" "09"x"Cost Share" "09"x "Qty" "09"x ;</v>
          </cell>
        </row>
        <row r="13895">
          <cell r="A13895" t="str">
            <v>end;</v>
          </cell>
        </row>
        <row r="13896">
          <cell r="A13896" t="str">
            <v>put @1  brand "09"x generic "09"x</v>
          </cell>
        </row>
        <row r="13897">
          <cell r="A13897" t="str">
            <v>abgcode abgcode. "09"x dsc "09"x spind spind. "09"x</v>
          </cell>
        </row>
        <row r="13898">
          <cell r="A13898" t="str">
            <v>netcost "09"x</v>
          </cell>
        </row>
        <row r="13899">
          <cell r="A13899" t="str">
            <v>grosscost "09"x</v>
          </cell>
        </row>
        <row r="13900">
          <cell r="A13900" t="str">
            <v>ingcost "09"x</v>
          </cell>
        </row>
        <row r="13901">
          <cell r="A13901" t="str">
            <v>awp "09"x</v>
          </cell>
        </row>
        <row r="13902">
          <cell r="A13902" t="str">
            <v>NCLAIMS  '09'x</v>
          </cell>
        </row>
        <row r="13903">
          <cell r="A13903" t="str">
            <v>days  '09'x</v>
          </cell>
        </row>
        <row r="13904">
          <cell r="A13904" t="str">
            <v>npats "09"x</v>
          </cell>
        </row>
        <row r="13905">
          <cell r="A13905" t="str">
            <v>nusers "09"x</v>
          </cell>
        </row>
        <row r="13906">
          <cell r="A13906" t="str">
            <v>awpday "09"x</v>
          </cell>
        </row>
        <row r="13907">
          <cell r="A13907" t="str">
            <v>dayspat "09"x  daysuser "09"x</v>
          </cell>
        </row>
        <row r="13908">
          <cell r="A13908" t="str">
            <v>costshare "09"x</v>
          </cell>
        </row>
        <row r="13909">
          <cell r="A13909" t="str">
            <v>qty "09"x</v>
          </cell>
        </row>
        <row r="13910">
          <cell r="A13910" t="str">
            <v>;</v>
          </cell>
        </row>
        <row r="13911">
          <cell r="A13911" t="str">
            <v>run;</v>
          </cell>
        </row>
        <row r="13914">
          <cell r="A13914" t="str">
            <v>FILENAME ddedata DDE "excel|Specialty_Top_Drugs1!r5c2:r57c18" notab;</v>
          </cell>
        </row>
        <row r="13915">
          <cell r="A13915" t="str">
            <v xml:space="preserve">        data tempout;set sptopdrugs_total1;</v>
          </cell>
        </row>
        <row r="13916">
          <cell r="A13916" t="str">
            <v xml:space="preserve">        file ddedata;</v>
          </cell>
        </row>
        <row r="13917">
          <cell r="A13917" t="str">
            <v xml:space="preserve">        if  _n_=1 then do;</v>
          </cell>
        </row>
        <row r="13918">
          <cell r="A13918" t="str">
            <v xml:space="preserve">        put @1 "Brand Name" "09"x "Generic Name" "09"x "BrandGeneric" "09"x "Specialty Pharmacy Class" "09"x "Plan Cost" "09"x "Gross Cost" "09"x </v>
          </cell>
        </row>
        <row r="13919">
          <cell r="A13919" t="str">
            <v xml:space="preserve">"Ing. Cost" "09"x "AWP" "09"x "# Claims" "09"x </v>
          </cell>
        </row>
        <row r="13920">
          <cell r="A13920" t="str">
            <v xml:space="preserve">"# Days" "09"x  "Patients" "09"x  "Users" "09"x"AWP / Day" "09"x  </v>
          </cell>
        </row>
        <row r="13921">
          <cell r="A13921" t="str">
            <v>"Days / Patient" "09"x "Days / User" "09"x"Cost Share" "09"x "Qty" "09"x ;</v>
          </cell>
        </row>
        <row r="13922">
          <cell r="A13922" t="str">
            <v xml:space="preserve">        end;</v>
          </cell>
        </row>
        <row r="13923">
          <cell r="A13923" t="str">
            <v xml:space="preserve">        put @1  brand "09"x generic "09"x</v>
          </cell>
        </row>
        <row r="13924">
          <cell r="A13924" t="str">
            <v>abgcode abgcode. "09"x dsc "09"x</v>
          </cell>
        </row>
        <row r="13925">
          <cell r="A13925" t="str">
            <v xml:space="preserve">                netcost "09"x</v>
          </cell>
        </row>
        <row r="13926">
          <cell r="A13926" t="str">
            <v>grosscost "09"x</v>
          </cell>
        </row>
        <row r="13927">
          <cell r="A13927" t="str">
            <v>ingcost "09"x</v>
          </cell>
        </row>
        <row r="13928">
          <cell r="A13928" t="str">
            <v>awp "09"x</v>
          </cell>
        </row>
        <row r="13929">
          <cell r="A13929" t="str">
            <v xml:space="preserve">                NCLAIMS  '09'x</v>
          </cell>
        </row>
        <row r="13930">
          <cell r="A13930" t="str">
            <v>days  '09'x</v>
          </cell>
        </row>
        <row r="13931">
          <cell r="A13931" t="str">
            <v xml:space="preserve">                npats "09"x</v>
          </cell>
        </row>
        <row r="13932">
          <cell r="A13932" t="str">
            <v xml:space="preserve">                nusers "09"x</v>
          </cell>
        </row>
        <row r="13933">
          <cell r="A13933" t="str">
            <v xml:space="preserve">                awpday "09"x</v>
          </cell>
        </row>
        <row r="13934">
          <cell r="A13934" t="str">
            <v xml:space="preserve">                dayspat "09"x  daysuser "09"x</v>
          </cell>
        </row>
        <row r="13935">
          <cell r="A13935" t="str">
            <v xml:space="preserve">                costshare "09"x</v>
          </cell>
        </row>
        <row r="13936">
          <cell r="A13936" t="str">
            <v xml:space="preserve">                qty "09"x</v>
          </cell>
        </row>
        <row r="13937">
          <cell r="A13937" t="str">
            <v>;</v>
          </cell>
        </row>
        <row r="13938">
          <cell r="A13938" t="str">
            <v>run;</v>
          </cell>
        </row>
        <row r="13939">
          <cell r="A13939" t="str">
            <v/>
          </cell>
        </row>
        <row r="13940">
          <cell r="A13940" t="str">
            <v/>
          </cell>
        </row>
        <row r="13941">
          <cell r="A13941" t="str">
            <v>FILENAME ddedata DDE "excel|Specialty_Top_Drugs2!r5c2:r57c18" notab;</v>
          </cell>
        </row>
        <row r="13942">
          <cell r="A13942" t="str">
            <v xml:space="preserve">       data tempout;set sptopdrugs_total2;</v>
          </cell>
        </row>
        <row r="13943">
          <cell r="A13943" t="str">
            <v xml:space="preserve">        file ddedata;</v>
          </cell>
        </row>
        <row r="13944">
          <cell r="A13944" t="str">
            <v xml:space="preserve">        if  _n_=1 then do;</v>
          </cell>
        </row>
        <row r="13945">
          <cell r="A13945" t="str">
            <v xml:space="preserve">        put @1 "Brand Name" "09"x "Generic Name" "09"x "BrandGeneric" "09"x "Specialty Pharmacy Class" "09"x "Plan Cost" "09"x "Gross Cost" "09"x </v>
          </cell>
        </row>
        <row r="13946">
          <cell r="A13946" t="str">
            <v xml:space="preserve">"Ing. Cost" "09"x "AWP" "09"x "# Claims" "09"x </v>
          </cell>
        </row>
        <row r="13947">
          <cell r="A13947" t="str">
            <v xml:space="preserve">"# Days" "09"x  "Patients" "09"x  "Users" "09"x"AWP / Day" "09"x  </v>
          </cell>
        </row>
        <row r="13948">
          <cell r="A13948" t="str">
            <v>"Days / Patient" "09"x "Days / User" "09"x"Cost Share" "09"x "Qty" "09"x ;</v>
          </cell>
        </row>
        <row r="13949">
          <cell r="A13949" t="str">
            <v xml:space="preserve">        end;</v>
          </cell>
        </row>
        <row r="13950">
          <cell r="A13950" t="str">
            <v xml:space="preserve">        put @1  brand "09"x generic "09"x</v>
          </cell>
        </row>
        <row r="13951">
          <cell r="A13951" t="str">
            <v>abgcode abgcode. "09"x dsc "09"x</v>
          </cell>
        </row>
        <row r="13952">
          <cell r="A13952" t="str">
            <v xml:space="preserve">                netcost "09"x</v>
          </cell>
        </row>
        <row r="13953">
          <cell r="A13953" t="str">
            <v>grosscost "09"x</v>
          </cell>
        </row>
        <row r="13954">
          <cell r="A13954" t="str">
            <v>ingcost "09"x</v>
          </cell>
        </row>
        <row r="13955">
          <cell r="A13955" t="str">
            <v>awp "09"x</v>
          </cell>
        </row>
        <row r="13956">
          <cell r="A13956" t="str">
            <v xml:space="preserve">                NCLAIMS  '09'x</v>
          </cell>
        </row>
        <row r="13957">
          <cell r="A13957" t="str">
            <v>days  '09'x</v>
          </cell>
        </row>
        <row r="13958">
          <cell r="A13958" t="str">
            <v xml:space="preserve">                npats "09"x</v>
          </cell>
        </row>
        <row r="13959">
          <cell r="A13959" t="str">
            <v xml:space="preserve">                nusers "09"x</v>
          </cell>
        </row>
        <row r="13960">
          <cell r="A13960" t="str">
            <v xml:space="preserve">                awpday "09"x</v>
          </cell>
        </row>
        <row r="13961">
          <cell r="A13961" t="str">
            <v xml:space="preserve">                dayspat "09"x  daysuser "09"x</v>
          </cell>
        </row>
        <row r="13962">
          <cell r="A13962" t="str">
            <v xml:space="preserve">                costshare "09"x</v>
          </cell>
        </row>
        <row r="13963">
          <cell r="A13963" t="str">
            <v xml:space="preserve">                qty "09"x</v>
          </cell>
        </row>
        <row r="13964">
          <cell r="A13964" t="str">
            <v>;</v>
          </cell>
        </row>
        <row r="13965">
          <cell r="A13965" t="str">
            <v>run;</v>
          </cell>
        </row>
        <row r="13966">
          <cell r="A13966" t="str">
            <v>FILENAME ddedata DDE "excel|SSGeneric_Retail_Top_Drugs2!r5c2:r57c24" notab;</v>
          </cell>
        </row>
        <row r="13967">
          <cell r="A13967" t="str">
            <v xml:space="preserve">       data tempout;set ssgrtopdrugs_total2;</v>
          </cell>
        </row>
        <row r="13968">
          <cell r="A13968" t="str">
            <v xml:space="preserve">        file ddedata;</v>
          </cell>
        </row>
        <row r="13969">
          <cell r="A13969" t="str">
            <v xml:space="preserve">        if  _n_=1 then do;</v>
          </cell>
        </row>
        <row r="13970">
          <cell r="A13970" t="str">
            <v xml:space="preserve">put @1 "Brand Name" "09"x "Generic Name" "09"x "BrandGeneric" "09"x "Chapter" "09"x "Plan Cost" "09"x "Gross Cost" "09"x </v>
          </cell>
        </row>
        <row r="13971">
          <cell r="A13971" t="str">
            <v xml:space="preserve">"# Claims" "09"x "# Days" "09"x  "Qty" "09"x "AWP" "09"x "Ing. Cost" "09"x  "Prof Fee" "09"x "Copay" "09"x "Deductible" "09"x "Tax" "09"x </v>
          </cell>
        </row>
        <row r="13972">
          <cell r="A13972" t="str">
            <v xml:space="preserve">  "Patients" "09"x  "Users" "09"x"AWP / Day" "09"x "Days / Patient" "09"x "Days / User" "09"x"Cost Share" "09"x ;</v>
          </cell>
        </row>
        <row r="13973">
          <cell r="A13973" t="str">
            <v xml:space="preserve">        end;</v>
          </cell>
        </row>
        <row r="13975">
          <cell r="A13975" t="str">
            <v xml:space="preserve">        put @1  brand "09"x generic "09"x</v>
          </cell>
        </row>
        <row r="13976">
          <cell r="A13976" t="str">
            <v>abgcode abgcode. "09"x dsc "09"x</v>
          </cell>
        </row>
        <row r="13977">
          <cell r="A13977" t="str">
            <v>netcost "09"x</v>
          </cell>
        </row>
        <row r="13978">
          <cell r="A13978" t="str">
            <v>grosscost "09"x</v>
          </cell>
        </row>
        <row r="13979">
          <cell r="A13979" t="str">
            <v>nclaims  '09'x</v>
          </cell>
        </row>
        <row r="13980">
          <cell r="A13980" t="str">
            <v>days  '09'x</v>
          </cell>
        </row>
        <row r="13981">
          <cell r="A13981" t="str">
            <v>qty "09"x</v>
          </cell>
        </row>
        <row r="13982">
          <cell r="A13982" t="str">
            <v>awp "09"x</v>
          </cell>
        </row>
        <row r="13983">
          <cell r="A13983" t="str">
            <v>ingcost "09"x</v>
          </cell>
        </row>
        <row r="13984">
          <cell r="A13984" t="str">
            <v>profee "09"x</v>
          </cell>
        </row>
        <row r="13985">
          <cell r="A13985" t="str">
            <v>copay "09"x</v>
          </cell>
        </row>
        <row r="13986">
          <cell r="A13986" t="str">
            <v>deduct "09"x</v>
          </cell>
        </row>
        <row r="13987">
          <cell r="A13987" t="str">
            <v>tax "09"x</v>
          </cell>
        </row>
        <row r="13988">
          <cell r="A13988" t="str">
            <v>npats "09"x</v>
          </cell>
        </row>
        <row r="13989">
          <cell r="A13989" t="str">
            <v>nusers "09"x</v>
          </cell>
        </row>
        <row r="13990">
          <cell r="A13990" t="str">
            <v>awpday "09"x</v>
          </cell>
        </row>
        <row r="13991">
          <cell r="A13991" t="str">
            <v>dayspat "09"x</v>
          </cell>
        </row>
        <row r="13992">
          <cell r="A13992" t="str">
            <v>daysuser "09"x</v>
          </cell>
        </row>
        <row r="13993">
          <cell r="A13993" t="str">
            <v>costshare "09"x</v>
          </cell>
        </row>
        <row r="13994">
          <cell r="A13994" t="str">
            <v>;</v>
          </cell>
        </row>
        <row r="13995">
          <cell r="A13995" t="str">
            <v>run;</v>
          </cell>
        </row>
        <row r="13997">
          <cell r="A13997" t="str">
            <v>FILENAME ddedata DDE "excel|SSGeneric_Mail_Top_Drugs2!r5c2:r57c24" notab;</v>
          </cell>
        </row>
        <row r="13998">
          <cell r="A13998" t="str">
            <v xml:space="preserve">       data tempout;set ssgmtopdrugs_total2;</v>
          </cell>
        </row>
        <row r="13999">
          <cell r="A13999" t="str">
            <v xml:space="preserve">        file ddedata;</v>
          </cell>
        </row>
        <row r="14000">
          <cell r="A14000" t="str">
            <v xml:space="preserve">        if  _n_=1 then do;</v>
          </cell>
        </row>
        <row r="14001">
          <cell r="A14001" t="str">
            <v xml:space="preserve">put @1 "Brand Name" "09"x "Generic Name" "09"x "BrandGeneric" "09"x "Chapter" "09"x "Plan Cost" "09"x "Gross Cost" "09"x </v>
          </cell>
        </row>
        <row r="14002">
          <cell r="A14002" t="str">
            <v xml:space="preserve">"# Claims" "09"x "# Days" "09"x  "Qty" "09"x "AWP" "09"x "Ing. Cost" "09"x  "Prof Fee" "09"x "Copay" "09"x "Deductible" "09"x "Tax" "09"x </v>
          </cell>
        </row>
        <row r="14003">
          <cell r="A14003" t="str">
            <v xml:space="preserve">  "Patients" "09"x  "Users" "09"x"AWP / Day" "09"x "Days / Patient" "09"x "Days / User" "09"x"Cost Share" "09"x ;</v>
          </cell>
        </row>
        <row r="14004">
          <cell r="A14004" t="str">
            <v xml:space="preserve">        end;</v>
          </cell>
        </row>
        <row r="14006">
          <cell r="A14006" t="str">
            <v xml:space="preserve">        put @1  brand "09"x generic "09"x</v>
          </cell>
        </row>
        <row r="14007">
          <cell r="A14007" t="str">
            <v>abgcode abgcode. "09"x dsc "09"x</v>
          </cell>
        </row>
        <row r="14008">
          <cell r="A14008" t="str">
            <v>netcost "09"x</v>
          </cell>
        </row>
        <row r="14009">
          <cell r="A14009" t="str">
            <v>grosscost "09"x</v>
          </cell>
        </row>
        <row r="14010">
          <cell r="A14010" t="str">
            <v>nclaims  '09'x</v>
          </cell>
        </row>
        <row r="14011">
          <cell r="A14011" t="str">
            <v>days  '09'x</v>
          </cell>
        </row>
        <row r="14012">
          <cell r="A14012" t="str">
            <v>qty "09"x</v>
          </cell>
        </row>
        <row r="14013">
          <cell r="A14013" t="str">
            <v>awp "09"x</v>
          </cell>
        </row>
        <row r="14014">
          <cell r="A14014" t="str">
            <v>ingcost "09"x</v>
          </cell>
        </row>
        <row r="14015">
          <cell r="A14015" t="str">
            <v>profee "09"x</v>
          </cell>
        </row>
        <row r="14016">
          <cell r="A14016" t="str">
            <v>copay "09"x</v>
          </cell>
        </row>
        <row r="14017">
          <cell r="A14017" t="str">
            <v>deduct "09"x</v>
          </cell>
        </row>
        <row r="14018">
          <cell r="A14018" t="str">
            <v>tax "09"x</v>
          </cell>
        </row>
        <row r="14019">
          <cell r="A14019" t="str">
            <v>npats "09"x</v>
          </cell>
        </row>
        <row r="14020">
          <cell r="A14020" t="str">
            <v>nusers "09"x</v>
          </cell>
        </row>
        <row r="14021">
          <cell r="A14021" t="str">
            <v>awpday "09"x</v>
          </cell>
        </row>
        <row r="14022">
          <cell r="A14022" t="str">
            <v>dayspat "09"x</v>
          </cell>
        </row>
        <row r="14023">
          <cell r="A14023" t="str">
            <v>daysuser "09"x</v>
          </cell>
        </row>
        <row r="14024">
          <cell r="A14024" t="str">
            <v>costshare "09"x</v>
          </cell>
        </row>
        <row r="14025">
          <cell r="A14025" t="str">
            <v>;</v>
          </cell>
        </row>
        <row r="14026">
          <cell r="A14026" t="str">
            <v>run;</v>
          </cell>
        </row>
        <row r="14029">
          <cell r="A14029" t="str">
            <v>FILENAME ddedata DDE "excel|Labeler_Manufacturer2!r5c2:r57c16" notab;</v>
          </cell>
        </row>
        <row r="14030">
          <cell r="A14030" t="str">
            <v xml:space="preserve">       data tempout;set labelertopdrugs_total2;</v>
          </cell>
        </row>
        <row r="14031">
          <cell r="A14031" t="str">
            <v xml:space="preserve">        file ddedata;</v>
          </cell>
        </row>
        <row r="14032">
          <cell r="A14032" t="str">
            <v xml:space="preserve">        if  _n_=1 then do;</v>
          </cell>
        </row>
        <row r="14033">
          <cell r="A14033" t="str">
            <v xml:space="preserve">        put @1"Labeler/Manufacturer" "09"x "% Generic" "09"x "Plan Cost" "09"x "Gross Cost" "09"x </v>
          </cell>
        </row>
        <row r="14034">
          <cell r="A14034" t="str">
            <v xml:space="preserve">"Ing. Cost" "09"x "AWP" "09"x "# Claims" "09"x </v>
          </cell>
        </row>
        <row r="14035">
          <cell r="A14035" t="str">
            <v xml:space="preserve">"# Days" "09"x  "Patients" "09"x  "Users" "09"x"AWP / Day" "09"x  </v>
          </cell>
        </row>
        <row r="14036">
          <cell r="A14036" t="str">
            <v>"Days / Patient" "09"x "Days / User" "09"x"Cost Share" "09"x "Qty" "09"x ;</v>
          </cell>
        </row>
        <row r="14037">
          <cell r="A14037" t="str">
            <v xml:space="preserve">        end;</v>
          </cell>
        </row>
        <row r="14038">
          <cell r="A14038" t="str">
            <v xml:space="preserve">        put @1  labeler "09"x  pct_gen "09"x </v>
          </cell>
        </row>
        <row r="14039">
          <cell r="A14039" t="str">
            <v xml:space="preserve">                netcost "09"x</v>
          </cell>
        </row>
        <row r="14040">
          <cell r="A14040" t="str">
            <v>grosscost "09"x</v>
          </cell>
        </row>
        <row r="14041">
          <cell r="A14041" t="str">
            <v>ingcost "09"x</v>
          </cell>
        </row>
        <row r="14042">
          <cell r="A14042" t="str">
            <v>awp "09"x</v>
          </cell>
        </row>
        <row r="14043">
          <cell r="A14043" t="str">
            <v xml:space="preserve">                NCLAIMS  '09'x</v>
          </cell>
        </row>
        <row r="14044">
          <cell r="A14044" t="str">
            <v>days  '09'x</v>
          </cell>
        </row>
        <row r="14045">
          <cell r="A14045" t="str">
            <v xml:space="preserve">                npats "09"x</v>
          </cell>
        </row>
        <row r="14046">
          <cell r="A14046" t="str">
            <v xml:space="preserve">                nusers "09"x</v>
          </cell>
        </row>
        <row r="14047">
          <cell r="A14047" t="str">
            <v xml:space="preserve">                awpday "09"x</v>
          </cell>
        </row>
        <row r="14048">
          <cell r="A14048" t="str">
            <v xml:space="preserve">                dayspat "09"x  daysuser "09"x</v>
          </cell>
        </row>
        <row r="14049">
          <cell r="A14049" t="str">
            <v xml:space="preserve">                costshare "09"x</v>
          </cell>
        </row>
        <row r="14050">
          <cell r="A14050" t="str">
            <v xml:space="preserve">                qty "09"x</v>
          </cell>
        </row>
        <row r="14051">
          <cell r="A14051" t="str">
            <v>;</v>
          </cell>
        </row>
        <row r="14052">
          <cell r="A14052" t="str">
            <v>run;</v>
          </cell>
        </row>
        <row r="14055">
          <cell r="A14055" t="str">
            <v>FILENAME ddedata DDE "excel|Retail_Drug_Chain2!r5c2:r57c16" notab;</v>
          </cell>
        </row>
        <row r="14056">
          <cell r="A14056" t="str">
            <v xml:space="preserve">       data tempout;set chaintopdrugs_total2;</v>
          </cell>
        </row>
        <row r="14057">
          <cell r="A14057" t="str">
            <v xml:space="preserve">        file ddedata;</v>
          </cell>
        </row>
        <row r="14058">
          <cell r="A14058" t="str">
            <v xml:space="preserve">        if  _n_=1 then do;</v>
          </cell>
        </row>
        <row r="14059">
          <cell r="A14059" t="str">
            <v xml:space="preserve">        put @1"Retail Drug Chain" "09"x "% Generic" "09"x "Plan Cost" "09"x "Gross Cost" "09"x </v>
          </cell>
        </row>
        <row r="14060">
          <cell r="A14060" t="str">
            <v xml:space="preserve">"Ing. Cost" "09"x "AWP" "09"x "# Claims" "09"x </v>
          </cell>
        </row>
        <row r="14061">
          <cell r="A14061" t="str">
            <v xml:space="preserve">"# Days" "09"x  "Patients" "09"x  "Users" "09"x"AWP / Day" "09"x  </v>
          </cell>
        </row>
        <row r="14062">
          <cell r="A14062" t="str">
            <v>"Days / Patient" "09"x "Days / User" "09"x"Cost Share" "09"x "Qty" "09"x ;</v>
          </cell>
        </row>
        <row r="14063">
          <cell r="A14063" t="str">
            <v xml:space="preserve">        end;</v>
          </cell>
        </row>
        <row r="14064">
          <cell r="A14064" t="str">
            <v xml:space="preserve">        put @1  chain "09"x  pct_gen "09"x </v>
          </cell>
        </row>
        <row r="14065">
          <cell r="A14065" t="str">
            <v xml:space="preserve">                netcost "09"x</v>
          </cell>
        </row>
        <row r="14066">
          <cell r="A14066" t="str">
            <v>grosscost "09"x</v>
          </cell>
        </row>
        <row r="14067">
          <cell r="A14067" t="str">
            <v>ingcost "09"x</v>
          </cell>
        </row>
        <row r="14068">
          <cell r="A14068" t="str">
            <v>awp "09"x</v>
          </cell>
        </row>
        <row r="14069">
          <cell r="A14069" t="str">
            <v xml:space="preserve">                NCLAIMS  '09'x</v>
          </cell>
        </row>
        <row r="14070">
          <cell r="A14070" t="str">
            <v>days  '09'x</v>
          </cell>
        </row>
        <row r="14071">
          <cell r="A14071" t="str">
            <v xml:space="preserve">                npats "09"x</v>
          </cell>
        </row>
        <row r="14072">
          <cell r="A14072" t="str">
            <v xml:space="preserve">                nusers "09"x</v>
          </cell>
        </row>
        <row r="14073">
          <cell r="A14073" t="str">
            <v xml:space="preserve">                awpday "09"x</v>
          </cell>
        </row>
        <row r="14074">
          <cell r="A14074" t="str">
            <v xml:space="preserve">                dayspat "09"x  daysuser "09"x</v>
          </cell>
        </row>
        <row r="14075">
          <cell r="A14075" t="str">
            <v xml:space="preserve">                costshare "09"x</v>
          </cell>
        </row>
        <row r="14076">
          <cell r="A14076" t="str">
            <v xml:space="preserve">                qty "09"x</v>
          </cell>
        </row>
        <row r="14077">
          <cell r="A14077" t="str">
            <v>;</v>
          </cell>
        </row>
        <row r="14078">
          <cell r="A14078" t="str">
            <v>run;</v>
          </cell>
        </row>
        <row r="14081">
          <cell r="A14081" t="str">
            <v>FILENAME ddedata DDE "excel|Retail_Adjudication2!r16c1:r37c27" notab;</v>
          </cell>
        </row>
        <row r="14082">
          <cell r="A14082" t="str">
            <v xml:space="preserve">       data tempout;set retailadjudb_TOTAL2;</v>
          </cell>
        </row>
        <row r="14083">
          <cell r="A14083" t="str">
            <v xml:space="preserve">        file ddedata;</v>
          </cell>
        </row>
        <row r="14084">
          <cell r="A14084" t="str">
            <v xml:space="preserve">        if  _n_=1 then do;</v>
          </cell>
        </row>
        <row r="14085">
          <cell r="A14085" t="str">
            <v xml:space="preserve">        put @1"BrandGeneric" "09"x "Cost Code" "09"x "# Claims" "09"x "Qty" "09"x "Days" "09"x "AWP" "09"x </v>
          </cell>
        </row>
        <row r="14086">
          <cell r="A14086" t="str">
            <v xml:space="preserve">       "Ing. Cost" "09"x "DispFee" "09"x "Gross Cost" "09"x "Copay" "09"x "Excess Copay" "09"x "MPD Copay" "09"x "Deductible" "09"x "Plan Cost" "09"x </v>
          </cell>
        </row>
        <row r="14087">
          <cell r="A14087" t="str">
            <v xml:space="preserve">        "Patients" "09"x  "Users" "09"x "Effective Discount" "09"x  "Discount" "09"x "Discount ExCopay MPD" "09"x "Cost Share" "09"x  </v>
          </cell>
        </row>
        <row r="14088">
          <cell r="A14088" t="str">
            <v xml:space="preserve">       "DispFee / Rx" "09"x "Copay / Rx" "09"x "AWP / Day" "09"x "Gross / Day" "09"x "Plan / Day" "09"x ;</v>
          </cell>
        </row>
        <row r="14089">
          <cell r="A14089" t="str">
            <v xml:space="preserve">        end;</v>
          </cell>
        </row>
        <row r="14090">
          <cell r="A14090" t="str">
            <v xml:space="preserve">        put @1  abgcode abgcode. "09"x</v>
          </cell>
        </row>
        <row r="14091">
          <cell r="A14091" t="str">
            <v xml:space="preserve">                costbs costbs. "09"x  </v>
          </cell>
        </row>
        <row r="14092">
          <cell r="A14092" t="str">
            <v xml:space="preserve">                NCLAIMS  '09'x</v>
          </cell>
        </row>
        <row r="14093">
          <cell r="A14093" t="str">
            <v xml:space="preserve">                qty "09"x</v>
          </cell>
        </row>
        <row r="14094">
          <cell r="A14094" t="str">
            <v xml:space="preserve">                days  '09'x</v>
          </cell>
        </row>
        <row r="14095">
          <cell r="A14095" t="str">
            <v xml:space="preserve">                awp "09"x</v>
          </cell>
        </row>
        <row r="14096">
          <cell r="A14096" t="str">
            <v xml:space="preserve">                ingcost "09"x</v>
          </cell>
        </row>
        <row r="14097">
          <cell r="A14097" t="str">
            <v xml:space="preserve">                profee "09"x</v>
          </cell>
        </row>
        <row r="14098">
          <cell r="A14098" t="str">
            <v xml:space="preserve">                grosscost "09"x</v>
          </cell>
        </row>
        <row r="14099">
          <cell r="A14099" t="str">
            <v xml:space="preserve">                copay "09"x</v>
          </cell>
        </row>
        <row r="14100">
          <cell r="A14100" t="str">
            <v xml:space="preserve">                excopay "09"x</v>
          </cell>
        </row>
        <row r="14101">
          <cell r="A14101" t="str">
            <v xml:space="preserve">                mpdcopay "09"x</v>
          </cell>
        </row>
        <row r="14102">
          <cell r="A14102" t="str">
            <v xml:space="preserve">                deduct "09"x</v>
          </cell>
        </row>
        <row r="14103">
          <cell r="A14103" t="str">
            <v xml:space="preserve">                netcost "09"x</v>
          </cell>
        </row>
        <row r="14104">
          <cell r="A14104" t="str">
            <v xml:space="preserve">                npats "09"x</v>
          </cell>
        </row>
        <row r="14105">
          <cell r="A14105" t="str">
            <v xml:space="preserve">                nusers "09"x</v>
          </cell>
        </row>
        <row r="14106">
          <cell r="A14106" t="str">
            <v xml:space="preserve">                Effectivediscount 5.4 "09"x</v>
          </cell>
        </row>
        <row r="14107">
          <cell r="A14107" t="str">
            <v xml:space="preserve">                Discount 5.4 "09"x</v>
          </cell>
        </row>
        <row r="14108">
          <cell r="A14108" t="str">
            <v xml:space="preserve">                Exdiscount 5.4 "09"x</v>
          </cell>
        </row>
        <row r="14109">
          <cell r="A14109" t="str">
            <v xml:space="preserve">                Costshare 5.4 "09"x</v>
          </cell>
        </row>
        <row r="14110">
          <cell r="A14110" t="str">
            <v xml:space="preserve">                ProFeePerRx 4.2 "09"x</v>
          </cell>
        </row>
        <row r="14111">
          <cell r="A14111" t="str">
            <v xml:space="preserve">                CopayPerRx 4.2 "09"x</v>
          </cell>
        </row>
        <row r="14112">
          <cell r="A14112" t="str">
            <v xml:space="preserve">                AwpDay 4.2 "09"x</v>
          </cell>
        </row>
        <row r="14113">
          <cell r="A14113" t="str">
            <v xml:space="preserve">                GrossDay 4.2 "09"x</v>
          </cell>
        </row>
        <row r="14114">
          <cell r="A14114" t="str">
            <v xml:space="preserve">                PlanDay 4.2 "09"x</v>
          </cell>
        </row>
        <row r="14115">
          <cell r="A14115" t="str">
            <v>;</v>
          </cell>
        </row>
        <row r="14116">
          <cell r="A14116" t="str">
            <v>run;</v>
          </cell>
        </row>
        <row r="14119">
          <cell r="A14119" t="str">
            <v>FILENAME ddedata DDE "excel|Retail_Adjudication2!r42c1:r63c27" notab;</v>
          </cell>
        </row>
        <row r="14120">
          <cell r="A14120" t="str">
            <v xml:space="preserve">       data tempout;set retailadjudp_TOTAL2;</v>
          </cell>
        </row>
        <row r="14121">
          <cell r="A14121" t="str">
            <v xml:space="preserve">        file ddedata;</v>
          </cell>
        </row>
        <row r="14122">
          <cell r="A14122" t="str">
            <v xml:space="preserve">        if  _n_=1 then do;</v>
          </cell>
        </row>
        <row r="14123">
          <cell r="A14123" t="str">
            <v xml:space="preserve">        put @1"BrandGeneric" "09"x "Cost Code" "09"x "# Claims" "09"x "Qty" "09"x "Days" "09"x "AWP" "09"x </v>
          </cell>
        </row>
        <row r="14124">
          <cell r="A14124" t="str">
            <v xml:space="preserve">       "Ing. Cost" "09"x "DispFee" "09"x "Gross Cost" "09"x "Copay" "09"x "Excess Copay" "09"x "MPD Copay" "09"x "Deductible" "09"x "Plan Cost" "09"x </v>
          </cell>
        </row>
        <row r="14125">
          <cell r="A14125" t="str">
            <v xml:space="preserve">        "Patients" "09"x  "Users" "09"x "Effective Discount" "09"x  "Discount" "09"x "Discount ExCopay MPD" "09"x "Cost Share" "09"x  </v>
          </cell>
        </row>
        <row r="14126">
          <cell r="A14126" t="str">
            <v xml:space="preserve">       "DispFee / Rx" "09"x "Copay / Rx" "09"x "AWP / Day" "09"x "Gross / Day" "09"x "Plan / Day" "09"x ;</v>
          </cell>
        </row>
        <row r="14127">
          <cell r="A14127" t="str">
            <v xml:space="preserve">        end;</v>
          </cell>
        </row>
        <row r="14128">
          <cell r="A14128" t="str">
            <v xml:space="preserve">        put @1  abgcode abgcode. "09"x</v>
          </cell>
        </row>
        <row r="14129">
          <cell r="A14129" t="str">
            <v xml:space="preserve">                costbs costbs. "09"x  </v>
          </cell>
        </row>
        <row r="14130">
          <cell r="A14130" t="str">
            <v xml:space="preserve">                NCLAIMS  "09"x</v>
          </cell>
        </row>
        <row r="14131">
          <cell r="A14131" t="str">
            <v xml:space="preserve">                qty "09"x</v>
          </cell>
        </row>
        <row r="14132">
          <cell r="A14132" t="str">
            <v xml:space="preserve">                days  "09"x</v>
          </cell>
        </row>
        <row r="14133">
          <cell r="A14133" t="str">
            <v xml:space="preserve">                awp "09"x</v>
          </cell>
        </row>
        <row r="14134">
          <cell r="A14134" t="str">
            <v xml:space="preserve">                ingcost "09"x</v>
          </cell>
        </row>
        <row r="14135">
          <cell r="A14135" t="str">
            <v xml:space="preserve">                profee "09"x</v>
          </cell>
        </row>
        <row r="14136">
          <cell r="A14136" t="str">
            <v xml:space="preserve">                grosscost "09"x</v>
          </cell>
        </row>
        <row r="14137">
          <cell r="A14137" t="str">
            <v xml:space="preserve">                copay "09"x</v>
          </cell>
        </row>
        <row r="14138">
          <cell r="A14138" t="str">
            <v xml:space="preserve">                excopay "09"x</v>
          </cell>
        </row>
        <row r="14139">
          <cell r="A14139" t="str">
            <v xml:space="preserve">                mpdcopay "09"x</v>
          </cell>
        </row>
        <row r="14140">
          <cell r="A14140" t="str">
            <v xml:space="preserve">                deduct "09"x</v>
          </cell>
        </row>
        <row r="14141">
          <cell r="A14141" t="str">
            <v xml:space="preserve">                netcost "09"x</v>
          </cell>
        </row>
        <row r="14142">
          <cell r="A14142" t="str">
            <v xml:space="preserve">                npats "09"x</v>
          </cell>
        </row>
        <row r="14143">
          <cell r="A14143" t="str">
            <v xml:space="preserve">                nusers "09"x</v>
          </cell>
        </row>
        <row r="14144">
          <cell r="A14144" t="str">
            <v xml:space="preserve">                Effectivediscount 5.4 "09"x</v>
          </cell>
        </row>
        <row r="14145">
          <cell r="A14145" t="str">
            <v xml:space="preserve">                Discount 5.4 "09"x</v>
          </cell>
        </row>
        <row r="14146">
          <cell r="A14146" t="str">
            <v xml:space="preserve">                Exdiscount 5.4 "09"x</v>
          </cell>
        </row>
        <row r="14147">
          <cell r="A14147" t="str">
            <v xml:space="preserve">                Costshare 5.4 "09"x</v>
          </cell>
        </row>
        <row r="14148">
          <cell r="A14148" t="str">
            <v xml:space="preserve">                ProFeePerRx 4.2 "09"x</v>
          </cell>
        </row>
        <row r="14149">
          <cell r="A14149" t="str">
            <v xml:space="preserve">                CopayPerRx 4.2 "09"x</v>
          </cell>
        </row>
        <row r="14150">
          <cell r="A14150" t="str">
            <v xml:space="preserve">                AwpDay 4.2 "09"x</v>
          </cell>
        </row>
        <row r="14151">
          <cell r="A14151" t="str">
            <v xml:space="preserve">                GrossDay 4.2 "09"x</v>
          </cell>
        </row>
        <row r="14152">
          <cell r="A14152" t="str">
            <v xml:space="preserve">                PlanDay 4.2 "09"x</v>
          </cell>
        </row>
        <row r="14153">
          <cell r="A14153" t="str">
            <v>;</v>
          </cell>
        </row>
        <row r="14154">
          <cell r="A14154" t="str">
            <v>run;</v>
          </cell>
        </row>
        <row r="14157">
          <cell r="A14157" t="str">
            <v>FILENAME ddedata DDE "excel|Top SubChap1!r5c2:r107c20" notab;</v>
          </cell>
        </row>
        <row r="14158">
          <cell r="A14158" t="str">
            <v xml:space="preserve">        data tempout;set subchap_total1;</v>
          </cell>
        </row>
        <row r="14159">
          <cell r="A14159" t="str">
            <v xml:space="preserve">        file ddedata;</v>
          </cell>
        </row>
        <row r="14160">
          <cell r="A14160" t="str">
            <v xml:space="preserve">        if  _n_=1 then do;</v>
          </cell>
        </row>
        <row r="14161">
          <cell r="A14161" t="str">
            <v xml:space="preserve">        put @1 "Chapter" "09"x  "Chapter ID" "09"x"% Generic" "09"x "% BFC" "09"x "% Mail Days" "09"x"Plan Cost" "09"x "Gross Cost" "09"x </v>
          </cell>
        </row>
        <row r="14162">
          <cell r="A14162" t="str">
            <v xml:space="preserve">"Ing. Cost" "09"x " AWP" "09"x "# Claims" "09"x </v>
          </cell>
        </row>
        <row r="14163">
          <cell r="A14163" t="str">
            <v xml:space="preserve">"# Days" "09"x  "Patients" "09"x  "Users" "09"x"AWP / Day" "09"x  </v>
          </cell>
        </row>
        <row r="14164">
          <cell r="A14164" t="str">
            <v>"Days / Patient" "09"x "Days / User" "09"x"Cost Share" "09"x "Qty" "09"x "% MS" "09"x;</v>
          </cell>
        </row>
        <row r="14165">
          <cell r="A14165" t="str">
            <v>end;</v>
          </cell>
        </row>
        <row r="14166">
          <cell r="A14166" t="str">
            <v xml:space="preserve">        put @1  dsc '09'x</v>
          </cell>
        </row>
        <row r="14167">
          <cell r="A14167" t="str">
            <v>chapter_id '09'x</v>
          </cell>
        </row>
        <row r="14168">
          <cell r="A14168" t="str">
            <v>pct_gen '09'x</v>
          </cell>
        </row>
        <row r="14169">
          <cell r="A14169" t="str">
            <v>pct_bfc '09'x</v>
          </cell>
        </row>
        <row r="14170">
          <cell r="A14170" t="str">
            <v>pct_mail '09'x</v>
          </cell>
        </row>
        <row r="14171">
          <cell r="A14171" t="str">
            <v>netcost '09'x</v>
          </cell>
        </row>
        <row r="14172">
          <cell r="A14172" t="str">
            <v>grosscost '09'x</v>
          </cell>
        </row>
        <row r="14173">
          <cell r="A14173" t="str">
            <v>ingcost '09'x</v>
          </cell>
        </row>
        <row r="14174">
          <cell r="A14174" t="str">
            <v>awp '09'x</v>
          </cell>
        </row>
        <row r="14175">
          <cell r="A14175" t="str">
            <v>NCLAIMS  '09'x</v>
          </cell>
        </row>
        <row r="14176">
          <cell r="A14176" t="str">
            <v>days  '09'x</v>
          </cell>
        </row>
        <row r="14177">
          <cell r="A14177" t="str">
            <v>npats '09'x</v>
          </cell>
        </row>
        <row r="14178">
          <cell r="A14178" t="str">
            <v>nusers '09'x</v>
          </cell>
        </row>
        <row r="14179">
          <cell r="A14179" t="str">
            <v>awpday '09'x</v>
          </cell>
        </row>
        <row r="14180">
          <cell r="A14180" t="str">
            <v>dayspat '09'x</v>
          </cell>
        </row>
        <row r="14181">
          <cell r="A14181" t="str">
            <v>daysuser '09'x</v>
          </cell>
        </row>
        <row r="14182">
          <cell r="A14182" t="str">
            <v>costshare '09'x</v>
          </cell>
        </row>
        <row r="14183">
          <cell r="A14183" t="str">
            <v>qty '09'x</v>
          </cell>
        </row>
        <row r="14184">
          <cell r="A14184" t="str">
            <v>pct_ms '09'x</v>
          </cell>
        </row>
        <row r="14185">
          <cell r="A14185" t="str">
            <v>;</v>
          </cell>
        </row>
        <row r="14186">
          <cell r="A14186" t="str">
            <v>run;</v>
          </cell>
        </row>
        <row r="14188">
          <cell r="A14188" t="str">
            <v>FILENAME ddedata DDE "excel|Month!r5c1:r50c25" notab;</v>
          </cell>
        </row>
        <row r="14189">
          <cell r="A14189" t="str">
            <v xml:space="preserve">        data tempout;set month_claim;</v>
          </cell>
        </row>
        <row r="14190">
          <cell r="A14190" t="str">
            <v xml:space="preserve">        file ddedata;</v>
          </cell>
        </row>
        <row r="14191">
          <cell r="A14191" t="str">
            <v>if  _n_=1 then do;</v>
          </cell>
        </row>
        <row r="14192">
          <cell r="A14192" t="str">
            <v xml:space="preserve">        put @1 "Month" "09"x  "RetalADays" "09"x"RetailMDays" "09"x "MailDays" "09"x "RAPatients" "09"x "RMPatients" "09"x"MailPatients" "09"x "RetailClaims" "09"x </v>
          </cell>
        </row>
        <row r="14193">
          <cell r="A14193" t="str">
            <v xml:space="preserve">"MailClaims" "09"x " AWP" "09"x "RetailGrossCost" "09"x "MailGrossCost" "09"x "RetailPlanCost" "09"x  "MailPlanCost" "09"x </v>
          </cell>
        </row>
        <row r="14194">
          <cell r="A14194" t="str">
            <v xml:space="preserve">"RetailProfee" "09"x "MailProfee" "09"x "CostChare" "09"x "IngCost" "09"x "RetailGenClaims" "09"x  "MailGenClaims" "09"x </v>
          </cell>
        </row>
        <row r="14195">
          <cell r="A14195" t="str">
            <v>"RMSClaims" "09"x "MMSClaims" "09"x"BFC" "09"x;</v>
          </cell>
        </row>
        <row r="14196">
          <cell r="A14196" t="str">
            <v>end;</v>
          </cell>
        </row>
        <row r="14197">
          <cell r="A14197" t="str">
            <v xml:space="preserve">        put @1  month_id '09'x</v>
          </cell>
        </row>
        <row r="14198">
          <cell r="A14198" t="str">
            <v>radays '09'x</v>
          </cell>
        </row>
        <row r="14199">
          <cell r="A14199" t="str">
            <v>rmdays '09'x</v>
          </cell>
        </row>
        <row r="14200">
          <cell r="A14200" t="str">
            <v>mdays '09'x</v>
          </cell>
        </row>
        <row r="14201">
          <cell r="A14201" t="str">
            <v>rapats '09'x</v>
          </cell>
        </row>
        <row r="14202">
          <cell r="A14202" t="str">
            <v>rmpats '09'x</v>
          </cell>
        </row>
        <row r="14203">
          <cell r="A14203" t="str">
            <v>mpats '09'x</v>
          </cell>
        </row>
        <row r="14204">
          <cell r="A14204" t="str">
            <v>retail_claims '09'x</v>
          </cell>
        </row>
        <row r="14205">
          <cell r="A14205" t="str">
            <v>mail_claims '09'x</v>
          </cell>
        </row>
        <row r="14206">
          <cell r="A14206" t="str">
            <v>awp  '09'x</v>
          </cell>
        </row>
        <row r="14207">
          <cell r="A14207" t="str">
            <v>rgrosscost  '09'x</v>
          </cell>
        </row>
        <row r="14208">
          <cell r="A14208" t="str">
            <v>mgrosscost  '09'x</v>
          </cell>
        </row>
        <row r="14209">
          <cell r="A14209" t="str">
            <v>rnetcost '09'x</v>
          </cell>
        </row>
        <row r="14210">
          <cell r="A14210" t="str">
            <v>mnetcost '09'x</v>
          </cell>
        </row>
        <row r="14211">
          <cell r="A14211" t="str">
            <v>rprofee '09'x</v>
          </cell>
        </row>
        <row r="14212">
          <cell r="A14212" t="str">
            <v>mprofee '09'x</v>
          </cell>
        </row>
        <row r="14213">
          <cell r="A14213" t="str">
            <v>costshare '09'x</v>
          </cell>
        </row>
        <row r="14214">
          <cell r="A14214" t="str">
            <v>ingcost '09'x</v>
          </cell>
        </row>
        <row r="14215">
          <cell r="A14215" t="str">
            <v>rngen '09'x</v>
          </cell>
        </row>
        <row r="14216">
          <cell r="A14216" t="str">
            <v>mngen '09'x</v>
          </cell>
        </row>
        <row r="14217">
          <cell r="A14217" t="str">
            <v>rms_claims '09'x</v>
          </cell>
        </row>
        <row r="14218">
          <cell r="A14218" t="str">
            <v>mms_claims '09'x</v>
          </cell>
        </row>
        <row r="14219">
          <cell r="A14219" t="str">
            <v>bfc '09'x</v>
          </cell>
        </row>
        <row r="14220">
          <cell r="A14220" t="str">
            <v>;</v>
          </cell>
        </row>
        <row r="14221">
          <cell r="A14221" t="str">
            <v>run;</v>
          </cell>
        </row>
        <row r="14223">
          <cell r="A14223" t="str">
            <v>FILENAME ddedata DDE "excel|Month!r55c1:r105c25" notab;</v>
          </cell>
        </row>
        <row r="14224">
          <cell r="A14224" t="str">
            <v xml:space="preserve">        data tempout;set quarter_claim;</v>
          </cell>
        </row>
        <row r="14225">
          <cell r="A14225" t="str">
            <v xml:space="preserve">        file ddedata;</v>
          </cell>
        </row>
        <row r="14226">
          <cell r="A14226" t="str">
            <v>if  _n_=1 then do;</v>
          </cell>
        </row>
        <row r="14227">
          <cell r="A14227" t="str">
            <v xml:space="preserve">        put @1 "Quarter" "09"x  "RAPatients" "09"x "RMPatients" "09"x"MailPatients" "09"x;</v>
          </cell>
        </row>
        <row r="14228">
          <cell r="A14228" t="str">
            <v>end;</v>
          </cell>
        </row>
        <row r="14229">
          <cell r="A14229" t="str">
            <v xml:space="preserve">        put @1  quarter '09'x</v>
          </cell>
        </row>
        <row r="14230">
          <cell r="A14230" t="str">
            <v>rapats '09'x</v>
          </cell>
        </row>
        <row r="14231">
          <cell r="A14231" t="str">
            <v>rmpats '09'x</v>
          </cell>
        </row>
        <row r="14232">
          <cell r="A14232" t="str">
            <v>mpats '09'x</v>
          </cell>
        </row>
        <row r="14233">
          <cell r="A14233" t="str">
            <v>;</v>
          </cell>
        </row>
        <row r="14234">
          <cell r="A14234" t="str">
            <v>run;</v>
          </cell>
        </row>
        <row r="14260">
          <cell r="A14260" t="str">
            <v>FILENAME ddedata DDE "excel|Specialty_Top_SubChap1!r5c2:r57c16" notab;</v>
          </cell>
        </row>
        <row r="14261">
          <cell r="A14261" t="str">
            <v xml:space="preserve">        data tempout;set spsubchap_total1;</v>
          </cell>
        </row>
        <row r="14262">
          <cell r="A14262" t="str">
            <v xml:space="preserve">        file ddedata;</v>
          </cell>
        </row>
        <row r="14263">
          <cell r="A14263" t="str">
            <v xml:space="preserve">        if  _n_=1 then do;</v>
          </cell>
        </row>
        <row r="14264">
          <cell r="A14264" t="str">
            <v xml:space="preserve">        put @1 "Specialty Pharmacy Class" "09"x  "% Generic" "09"x "Plan Cost" "09"x "Gross Cost" "09"x </v>
          </cell>
        </row>
        <row r="14265">
          <cell r="A14265" t="str">
            <v xml:space="preserve">"Ing. Cost" "09"x " AWP" "09"x "# Claims" "09"x </v>
          </cell>
        </row>
        <row r="14266">
          <cell r="A14266" t="str">
            <v xml:space="preserve">"# Days" "09"x  "Patients" "09"x  "Users" "09"x"AWP / Day" "09"x  </v>
          </cell>
        </row>
        <row r="14267">
          <cell r="A14267" t="str">
            <v>"Days / Patient" "09"x "Days / User" "09"x"Cost Share" "09"x "Qty" "09"x ;</v>
          </cell>
        </row>
        <row r="14268">
          <cell r="A14268" t="str">
            <v xml:space="preserve">        end;</v>
          </cell>
        </row>
        <row r="14269">
          <cell r="A14269" t="str">
            <v xml:space="preserve">        put @1  dsc "09"x</v>
          </cell>
        </row>
        <row r="14270">
          <cell r="A14270" t="str">
            <v>pct_gen "09"x</v>
          </cell>
        </row>
        <row r="14271">
          <cell r="A14271" t="str">
            <v xml:space="preserve">                netcost "09"x</v>
          </cell>
        </row>
        <row r="14272">
          <cell r="A14272" t="str">
            <v>grosscost "09"x</v>
          </cell>
        </row>
        <row r="14273">
          <cell r="A14273" t="str">
            <v>ingcost "09"x</v>
          </cell>
        </row>
        <row r="14274">
          <cell r="A14274" t="str">
            <v>awp "09"x</v>
          </cell>
        </row>
        <row r="14275">
          <cell r="A14275" t="str">
            <v xml:space="preserve">                NCLAIMS  '09'x</v>
          </cell>
        </row>
        <row r="14276">
          <cell r="A14276" t="str">
            <v>days  '09'x</v>
          </cell>
        </row>
        <row r="14277">
          <cell r="A14277" t="str">
            <v xml:space="preserve">                npats "09"x</v>
          </cell>
        </row>
        <row r="14278">
          <cell r="A14278" t="str">
            <v xml:space="preserve">                nusers "09"x</v>
          </cell>
        </row>
        <row r="14279">
          <cell r="A14279" t="str">
            <v xml:space="preserve">                awpday "09"x</v>
          </cell>
        </row>
        <row r="14280">
          <cell r="A14280" t="str">
            <v xml:space="preserve">                dayspat "09"x  daysuser "09"x</v>
          </cell>
        </row>
        <row r="14281">
          <cell r="A14281" t="str">
            <v xml:space="preserve">                costshare "09"x</v>
          </cell>
        </row>
        <row r="14282">
          <cell r="A14282" t="str">
            <v xml:space="preserve">                qty "09"x</v>
          </cell>
        </row>
        <row r="14283">
          <cell r="A14283" t="str">
            <v>;</v>
          </cell>
        </row>
        <row r="14284">
          <cell r="A14284" t="str">
            <v>run;</v>
          </cell>
        </row>
        <row r="14285">
          <cell r="A14285" t="str">
            <v/>
          </cell>
        </row>
        <row r="14286">
          <cell r="A14286" t="str">
            <v>FILENAME ddedata DDE "excel|Specialty_Top_SubChap2!r5c2:r57c16" notab;</v>
          </cell>
        </row>
        <row r="14287">
          <cell r="A14287" t="str">
            <v xml:space="preserve">        data tempout;set spsubchap_total2;</v>
          </cell>
        </row>
        <row r="14288">
          <cell r="A14288" t="str">
            <v xml:space="preserve">        file ddedata;</v>
          </cell>
        </row>
        <row r="14289">
          <cell r="A14289" t="str">
            <v xml:space="preserve">        if  _n_=1 then do;</v>
          </cell>
        </row>
        <row r="14290">
          <cell r="A14290" t="str">
            <v xml:space="preserve">        put @1 "Specialty Pharmacy Class" "09"x  "% Generic" "09"x "Plan Cost" "09"x "Gross Cost" "09"x </v>
          </cell>
        </row>
        <row r="14291">
          <cell r="A14291" t="str">
            <v xml:space="preserve">"Ing. Cost" "09"x " AWP" "09"x "# Claims" "09"x </v>
          </cell>
        </row>
        <row r="14292">
          <cell r="A14292" t="str">
            <v xml:space="preserve">"# Days" "09"x  "Patients" "09"x  "Users" "09"x"AWP / Day" "09"x  </v>
          </cell>
        </row>
        <row r="14293">
          <cell r="A14293" t="str">
            <v>"Days / Patient" "09"x "Days / User" "09"x"Cost Share" "09"x "Qty" "09"x ;</v>
          </cell>
        </row>
        <row r="14294">
          <cell r="A14294" t="str">
            <v xml:space="preserve">        end;</v>
          </cell>
        </row>
        <row r="14295">
          <cell r="A14295" t="str">
            <v xml:space="preserve">        put @1  dsc "09"x</v>
          </cell>
        </row>
        <row r="14296">
          <cell r="A14296" t="str">
            <v>pct_gen "09"x</v>
          </cell>
        </row>
        <row r="14297">
          <cell r="A14297" t="str">
            <v xml:space="preserve">                netcost "09"x</v>
          </cell>
        </row>
        <row r="14298">
          <cell r="A14298" t="str">
            <v>grosscost "09"x</v>
          </cell>
        </row>
        <row r="14299">
          <cell r="A14299" t="str">
            <v>ingcost "09"x</v>
          </cell>
        </row>
        <row r="14300">
          <cell r="A14300" t="str">
            <v>awp "09"x</v>
          </cell>
        </row>
        <row r="14301">
          <cell r="A14301" t="str">
            <v xml:space="preserve">                NCLAIMS  '09'x</v>
          </cell>
        </row>
        <row r="14302">
          <cell r="A14302" t="str">
            <v>days  '09'x</v>
          </cell>
        </row>
        <row r="14303">
          <cell r="A14303" t="str">
            <v xml:space="preserve">                npats "09"x</v>
          </cell>
        </row>
        <row r="14304">
          <cell r="A14304" t="str">
            <v xml:space="preserve">                nusers "09"x</v>
          </cell>
        </row>
        <row r="14305">
          <cell r="A14305" t="str">
            <v xml:space="preserve">                awpday "09"x</v>
          </cell>
        </row>
        <row r="14306">
          <cell r="A14306" t="str">
            <v xml:space="preserve">                dayspat "09"x  daysuser "09"x</v>
          </cell>
        </row>
        <row r="14307">
          <cell r="A14307" t="str">
            <v xml:space="preserve">                costshare "09"x</v>
          </cell>
        </row>
        <row r="14308">
          <cell r="A14308" t="str">
            <v xml:space="preserve">                qty "09"x</v>
          </cell>
        </row>
        <row r="14309">
          <cell r="A14309" t="str">
            <v>;</v>
          </cell>
        </row>
        <row r="14310">
          <cell r="A14310" t="str">
            <v>run;</v>
          </cell>
        </row>
        <row r="14317">
          <cell r="A14317" t="str">
            <v>FILENAME ddedata DDE "excel|AGE_DIST!r71c2:r88c12" notab;</v>
          </cell>
        </row>
        <row r="14318">
          <cell r="A14318" t="str">
            <v xml:space="preserve">       data tempout;set age1;</v>
          </cell>
        </row>
        <row r="14319">
          <cell r="A14319" t="str">
            <v xml:space="preserve">        file ddedata;</v>
          </cell>
        </row>
        <row r="14320">
          <cell r="A14320" t="str">
            <v xml:space="preserve">        put @1  npats "09"x</v>
          </cell>
        </row>
        <row r="14321">
          <cell r="A14321" t="str">
            <v>users "09"x</v>
          </cell>
        </row>
        <row r="14322">
          <cell r="A14322" t="str">
            <v>nclaims "09"x</v>
          </cell>
        </row>
        <row r="14323">
          <cell r="A14323" t="str">
            <v xml:space="preserve">                days "09"x</v>
          </cell>
        </row>
        <row r="14324">
          <cell r="A14324" t="str">
            <v>grosscost "09"x</v>
          </cell>
        </row>
        <row r="14325">
          <cell r="A14325" t="str">
            <v>copay "09"x</v>
          </cell>
        </row>
        <row r="14326">
          <cell r="A14326" t="str">
            <v>deduct "09"x</v>
          </cell>
        </row>
        <row r="14327">
          <cell r="A14327" t="str">
            <v xml:space="preserve">                netcost  '09'x</v>
          </cell>
        </row>
        <row r="14328">
          <cell r="A14328" t="str">
            <v>awp  '09'x</v>
          </cell>
        </row>
        <row r="14329">
          <cell r="A14329" t="str">
            <v xml:space="preserve">                gr_age_id "09"x</v>
          </cell>
        </row>
        <row r="14330">
          <cell r="A14330" t="str">
            <v xml:space="preserve">                gr_avg_age 5.2 "09"x</v>
          </cell>
        </row>
        <row r="14331">
          <cell r="A14331" t="str">
            <v xml:space="preserve">                ;;</v>
          </cell>
        </row>
        <row r="14332">
          <cell r="A14332" t="str">
            <v>;</v>
          </cell>
        </row>
        <row r="14333">
          <cell r="A14333" t="str">
            <v>run;</v>
          </cell>
        </row>
        <row r="14334">
          <cell r="A14334" t="str">
            <v>FILENAME ddedata DDE "excel|AGE_DIST!r93c2:r110c12" notab;</v>
          </cell>
        </row>
        <row r="14335">
          <cell r="A14335" t="str">
            <v xml:space="preserve">       data tempout;set age2;</v>
          </cell>
        </row>
        <row r="14336">
          <cell r="A14336" t="str">
            <v xml:space="preserve">        file ddedata;</v>
          </cell>
        </row>
        <row r="14337">
          <cell r="A14337" t="str">
            <v xml:space="preserve">        put @1  npats "09"x</v>
          </cell>
        </row>
        <row r="14338">
          <cell r="A14338" t="str">
            <v>users "09"x</v>
          </cell>
        </row>
        <row r="14339">
          <cell r="A14339" t="str">
            <v>nclaims "09"x</v>
          </cell>
        </row>
        <row r="14340">
          <cell r="A14340" t="str">
            <v xml:space="preserve">                days "09"x</v>
          </cell>
        </row>
        <row r="14341">
          <cell r="A14341" t="str">
            <v>grosscost "09"x</v>
          </cell>
        </row>
        <row r="14342">
          <cell r="A14342" t="str">
            <v>copay "09"x</v>
          </cell>
        </row>
        <row r="14343">
          <cell r="A14343" t="str">
            <v>deduct "09"x</v>
          </cell>
        </row>
        <row r="14344">
          <cell r="A14344" t="str">
            <v xml:space="preserve">                netcost  '09'x</v>
          </cell>
        </row>
        <row r="14345">
          <cell r="A14345" t="str">
            <v>awp  '09'x</v>
          </cell>
        </row>
        <row r="14346">
          <cell r="A14346" t="str">
            <v xml:space="preserve">                gr_age_id "09"x</v>
          </cell>
        </row>
        <row r="14347">
          <cell r="A14347" t="str">
            <v xml:space="preserve">                gr_avg_age 5.2 "09"x</v>
          </cell>
        </row>
        <row r="14348">
          <cell r="A14348" t="str">
            <v xml:space="preserve">                ;;</v>
          </cell>
        </row>
        <row r="14349">
          <cell r="A14349" t="str">
            <v>;</v>
          </cell>
        </row>
        <row r="14350">
          <cell r="A14350" t="str">
            <v>run;</v>
          </cell>
        </row>
        <row r="14353">
          <cell r="A14353" t="str">
            <v>FILENAME ddedata DDE "excel|RawData!r20c1:r300c7" notab;</v>
          </cell>
        </row>
        <row r="14354">
          <cell r="A14354" t="str">
            <v xml:space="preserve">        data tempout;set constraint;</v>
          </cell>
        </row>
        <row r="14355">
          <cell r="A14355" t="str">
            <v xml:space="preserve">        file ddedata;</v>
          </cell>
        </row>
        <row r="14356">
          <cell r="A14356" t="str">
            <v xml:space="preserve">        if  _n_=1 then do;</v>
          </cell>
        </row>
        <row r="14357">
          <cell r="A14357" t="str">
            <v xml:space="preserve">        put @1 "PARAMETERS" "09"x;</v>
          </cell>
        </row>
        <row r="14358">
          <cell r="A14358" t="str">
            <v>put @1 "Start1" "09"x "End1" "09"x "Start2" "09"x "End2" "09"x;</v>
          </cell>
        </row>
        <row r="14359">
          <cell r="A14359" t="str">
            <v>put @1 &amp;start1 "09"x &amp;end1 "09"x &amp;start2 "09"x &amp;end2 "09"x;</v>
          </cell>
        </row>
        <row r="14360">
          <cell r="A14360" t="str">
            <v>put @1 "Constraint_level" "09"x "Carrier_Table" "09"x "Save_carrier" "09"x "Brand_generic" "09"x"drugsort" "09"x;</v>
          </cell>
        </row>
        <row r="14361">
          <cell r="A14361" t="str">
            <v>put @1 "&amp;constraint_level" "09"x "Carrier Table" "09"x "&amp;save_carrier" "09"x "&amp;brand_generic" "09"x"&amp;drugsort" "09"x;</v>
          </cell>
        </row>
        <row r="14362">
          <cell r="A14362" t="str">
            <v xml:space="preserve">        end;</v>
          </cell>
        </row>
        <row r="14363">
          <cell r="A14363" t="str">
            <v xml:space="preserve">        put @1  constraint_var "09"x ;</v>
          </cell>
        </row>
        <row r="14364">
          <cell r="A14364" t="str">
            <v>;</v>
          </cell>
        </row>
        <row r="14365">
          <cell r="A14365" t="str">
            <v>run;</v>
          </cell>
        </row>
        <row r="14366">
          <cell r="A14366" t="str">
            <v>FILENAME ddedata DDE "excel|RawData!r20c8:r300c18" notab;</v>
          </cell>
        </row>
        <row r="14367">
          <cell r="A14367" t="str">
            <v xml:space="preserve">        data tempout;set constraint2;</v>
          </cell>
        </row>
        <row r="14368">
          <cell r="A14368" t="str">
            <v xml:space="preserve">        file ddedata;</v>
          </cell>
        </row>
        <row r="14369">
          <cell r="A14369" t="str">
            <v xml:space="preserve">        if  _n_=1 then do;</v>
          </cell>
        </row>
        <row r="14370">
          <cell r="A14370" t="str">
            <v xml:space="preserve">        put @1 "PARAMETERS" "09"x;</v>
          </cell>
        </row>
        <row r="14371">
          <cell r="A14371" t="str">
            <v>put @1 "Start1" "09"x "End1" "09"x "Start2" "09"x "End2" "09"x;</v>
          </cell>
        </row>
        <row r="14372">
          <cell r="A14372" t="str">
            <v>put @1 &amp;start1 "09"x &amp;end1 "09"x &amp;start2 "09"x &amp;end2 "09"x ;</v>
          </cell>
        </row>
        <row r="14373">
          <cell r="A14373" t="str">
            <v xml:space="preserve">put @1 "&amp;constraint_level" "09"x "Not In" "09"x ; </v>
          </cell>
        </row>
        <row r="14374">
          <cell r="A14374" t="str">
            <v xml:space="preserve">        end;</v>
          </cell>
        </row>
        <row r="14375">
          <cell r="A14375" t="str">
            <v xml:space="preserve">        put @1  constraint_var2 "09"x ;</v>
          </cell>
        </row>
        <row r="14376">
          <cell r="A14376" t="str">
            <v>;</v>
          </cell>
        </row>
        <row r="14377">
          <cell r="A14377" t="str">
            <v>run;</v>
          </cell>
        </row>
        <row r="14435">
          <cell r="A14435" t="str">
            <v>proc delete data=mwad.&amp;constraint_table;</v>
          </cell>
        </row>
        <row r="14436">
          <cell r="A14436" t="str">
            <v>run;</v>
          </cell>
        </row>
        <row r="14437">
          <cell r="A14437" t="str">
            <v/>
          </cell>
        </row>
        <row r="14438">
          <cell r="A14438" t="str">
            <v>run;</v>
          </cell>
        </row>
        <row r="14440">
          <cell r="A14440" t="str">
            <v xml:space="preserve"> FILENAME ddecmds DDE "excel|system";</v>
          </cell>
        </row>
        <row r="14441">
          <cell r="A14441" t="str">
            <v/>
          </cell>
        </row>
        <row r="14442">
          <cell r="A14442" t="str">
            <v xml:space="preserve">DATA _NULL_; </v>
          </cell>
        </row>
        <row r="14443">
          <cell r="A14443" t="str">
            <v xml:space="preserve">      FILE ddecmds; </v>
          </cell>
        </row>
        <row r="14444">
          <cell r="A14444" t="str">
            <v xml:space="preserve">    put '[RUN("sort_prev_drug")]';</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Intro"/>
      <sheetName val="M-1 Fin. Proposal Instructions"/>
      <sheetName val="M-2 Fin. Compliance Checklist"/>
      <sheetName val="M-3 Explanations &amp; Devi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sheetDataSet>
      <sheetData sheetId="0">
        <row r="1">
          <cell r="C1" t="str">
            <v>Select one</v>
          </cell>
        </row>
        <row r="2">
          <cell r="C2" t="str">
            <v>Yes</v>
          </cell>
        </row>
        <row r="3">
          <cell r="C3" t="str">
            <v>No - See explanation in Attachment M-3</v>
          </cell>
        </row>
        <row r="9">
          <cell r="C9" t="str">
            <v>Select one</v>
          </cell>
        </row>
        <row r="10">
          <cell r="C10" t="str">
            <v>Explanations</v>
          </cell>
        </row>
        <row r="11">
          <cell r="C11" t="str">
            <v>Deviations</v>
          </cell>
        </row>
      </sheetData>
      <sheetData sheetId="1"/>
      <sheetData sheetId="2">
        <row r="7">
          <cell r="B7" t="str">
            <v>Solicitation No. F10B8200015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SubChap Chart1"/>
      <sheetName val="Top SubChap Chart2"/>
      <sheetName val="Top Drugs1"/>
      <sheetName val="Top Drugs2"/>
      <sheetName val="Top Drugs Comparison"/>
      <sheetName val="Top_Drugs"/>
      <sheetName val="Generic_Op_Retail2"/>
      <sheetName val="Generic_Op_Mail2"/>
      <sheetName val="Zocor"/>
      <sheetName val="Zoloft"/>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Tracking_Report2"/>
      <sheetName val="Month2"/>
      <sheetName val="Updat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6">
          <cell r="T6">
            <v>0</v>
          </cell>
          <cell r="U6">
            <v>0</v>
          </cell>
          <cell r="V6">
            <v>1</v>
          </cell>
        </row>
        <row r="7">
          <cell r="T7">
            <v>0</v>
          </cell>
          <cell r="U7">
            <v>0</v>
          </cell>
          <cell r="V7">
            <v>2</v>
          </cell>
        </row>
        <row r="8">
          <cell r="T8">
            <v>0</v>
          </cell>
          <cell r="U8">
            <v>0</v>
          </cell>
          <cell r="V8">
            <v>3</v>
          </cell>
        </row>
        <row r="9">
          <cell r="T9">
            <v>0</v>
          </cell>
          <cell r="U9">
            <v>0</v>
          </cell>
          <cell r="V9">
            <v>4</v>
          </cell>
        </row>
        <row r="10">
          <cell r="T10">
            <v>0</v>
          </cell>
          <cell r="U10">
            <v>0</v>
          </cell>
          <cell r="V10">
            <v>5</v>
          </cell>
        </row>
        <row r="11">
          <cell r="T11">
            <v>0</v>
          </cell>
          <cell r="U11">
            <v>0</v>
          </cell>
          <cell r="V11">
            <v>6</v>
          </cell>
        </row>
        <row r="12">
          <cell r="T12">
            <v>0</v>
          </cell>
          <cell r="U12">
            <v>0</v>
          </cell>
          <cell r="V12">
            <v>7</v>
          </cell>
        </row>
        <row r="13">
          <cell r="T13">
            <v>0</v>
          </cell>
          <cell r="U13">
            <v>0</v>
          </cell>
          <cell r="V13">
            <v>8</v>
          </cell>
        </row>
        <row r="14">
          <cell r="T14">
            <v>0</v>
          </cell>
          <cell r="U14">
            <v>0</v>
          </cell>
          <cell r="V14">
            <v>9</v>
          </cell>
        </row>
        <row r="15">
          <cell r="T15">
            <v>0</v>
          </cell>
          <cell r="U15">
            <v>0</v>
          </cell>
          <cell r="V15">
            <v>10</v>
          </cell>
        </row>
        <row r="16">
          <cell r="T16">
            <v>0</v>
          </cell>
          <cell r="U16">
            <v>0</v>
          </cell>
          <cell r="V16">
            <v>11</v>
          </cell>
        </row>
        <row r="17">
          <cell r="T17">
            <v>0</v>
          </cell>
          <cell r="U17">
            <v>0</v>
          </cell>
          <cell r="V17">
            <v>12</v>
          </cell>
        </row>
        <row r="18">
          <cell r="T18">
            <v>0</v>
          </cell>
          <cell r="U18">
            <v>0</v>
          </cell>
          <cell r="V18">
            <v>13</v>
          </cell>
        </row>
        <row r="19">
          <cell r="T19">
            <v>0</v>
          </cell>
          <cell r="U19">
            <v>0</v>
          </cell>
          <cell r="V19">
            <v>14</v>
          </cell>
        </row>
        <row r="20">
          <cell r="T20">
            <v>0</v>
          </cell>
          <cell r="U20">
            <v>0</v>
          </cell>
          <cell r="V20">
            <v>15</v>
          </cell>
        </row>
        <row r="21">
          <cell r="T21">
            <v>0</v>
          </cell>
          <cell r="U21">
            <v>0</v>
          </cell>
          <cell r="V21">
            <v>16</v>
          </cell>
        </row>
        <row r="22">
          <cell r="T22">
            <v>0</v>
          </cell>
          <cell r="U22">
            <v>0</v>
          </cell>
          <cell r="V22">
            <v>17</v>
          </cell>
        </row>
        <row r="23">
          <cell r="T23">
            <v>0</v>
          </cell>
          <cell r="U23">
            <v>0</v>
          </cell>
          <cell r="V23">
            <v>18</v>
          </cell>
        </row>
        <row r="24">
          <cell r="T24">
            <v>0</v>
          </cell>
          <cell r="U24">
            <v>0</v>
          </cell>
          <cell r="V24">
            <v>19</v>
          </cell>
        </row>
        <row r="25">
          <cell r="T25">
            <v>0</v>
          </cell>
          <cell r="U25">
            <v>0</v>
          </cell>
          <cell r="V25">
            <v>20</v>
          </cell>
        </row>
        <row r="26">
          <cell r="T26">
            <v>0</v>
          </cell>
          <cell r="U26">
            <v>0</v>
          </cell>
          <cell r="V26">
            <v>21</v>
          </cell>
        </row>
        <row r="27">
          <cell r="T27">
            <v>0</v>
          </cell>
          <cell r="U27">
            <v>0</v>
          </cell>
          <cell r="V27">
            <v>22</v>
          </cell>
        </row>
        <row r="28">
          <cell r="T28">
            <v>0</v>
          </cell>
          <cell r="U28">
            <v>0</v>
          </cell>
          <cell r="V28">
            <v>23</v>
          </cell>
        </row>
        <row r="29">
          <cell r="T29">
            <v>0</v>
          </cell>
          <cell r="U29">
            <v>0</v>
          </cell>
          <cell r="V29">
            <v>24</v>
          </cell>
        </row>
        <row r="30">
          <cell r="T30">
            <v>0</v>
          </cell>
          <cell r="U30">
            <v>0</v>
          </cell>
          <cell r="V30">
            <v>25</v>
          </cell>
        </row>
        <row r="31">
          <cell r="T31">
            <v>0</v>
          </cell>
          <cell r="U31">
            <v>0</v>
          </cell>
          <cell r="V31">
            <v>26</v>
          </cell>
        </row>
        <row r="32">
          <cell r="T32">
            <v>0</v>
          </cell>
          <cell r="U32">
            <v>0</v>
          </cell>
          <cell r="V32">
            <v>27</v>
          </cell>
        </row>
        <row r="33">
          <cell r="T33">
            <v>0</v>
          </cell>
          <cell r="U33">
            <v>0</v>
          </cell>
          <cell r="V33">
            <v>28</v>
          </cell>
        </row>
        <row r="34">
          <cell r="T34">
            <v>0</v>
          </cell>
          <cell r="U34">
            <v>0</v>
          </cell>
          <cell r="V34">
            <v>29</v>
          </cell>
        </row>
        <row r="35">
          <cell r="T35">
            <v>0</v>
          </cell>
          <cell r="U35">
            <v>0</v>
          </cell>
          <cell r="V35">
            <v>30</v>
          </cell>
        </row>
        <row r="36">
          <cell r="T36">
            <v>0</v>
          </cell>
          <cell r="U36">
            <v>0</v>
          </cell>
          <cell r="V36">
            <v>31</v>
          </cell>
        </row>
        <row r="37">
          <cell r="T37">
            <v>0</v>
          </cell>
          <cell r="U37">
            <v>0</v>
          </cell>
          <cell r="V37">
            <v>32</v>
          </cell>
        </row>
        <row r="38">
          <cell r="T38">
            <v>0</v>
          </cell>
          <cell r="U38">
            <v>0</v>
          </cell>
          <cell r="V38">
            <v>33</v>
          </cell>
        </row>
        <row r="39">
          <cell r="T39">
            <v>0</v>
          </cell>
          <cell r="U39">
            <v>0</v>
          </cell>
          <cell r="V39">
            <v>34</v>
          </cell>
        </row>
        <row r="40">
          <cell r="T40">
            <v>0</v>
          </cell>
          <cell r="U40">
            <v>0</v>
          </cell>
          <cell r="V40">
            <v>35</v>
          </cell>
        </row>
        <row r="41">
          <cell r="T41">
            <v>0</v>
          </cell>
          <cell r="U41">
            <v>0</v>
          </cell>
          <cell r="V41">
            <v>36</v>
          </cell>
        </row>
        <row r="42">
          <cell r="T42">
            <v>0</v>
          </cell>
          <cell r="U42">
            <v>0</v>
          </cell>
          <cell r="V42">
            <v>37</v>
          </cell>
        </row>
        <row r="43">
          <cell r="T43">
            <v>0</v>
          </cell>
          <cell r="U43">
            <v>0</v>
          </cell>
          <cell r="V43">
            <v>38</v>
          </cell>
        </row>
        <row r="44">
          <cell r="T44">
            <v>0</v>
          </cell>
          <cell r="U44">
            <v>0</v>
          </cell>
          <cell r="V44">
            <v>39</v>
          </cell>
        </row>
        <row r="45">
          <cell r="T45">
            <v>0</v>
          </cell>
          <cell r="U45">
            <v>0</v>
          </cell>
          <cell r="V45">
            <v>40</v>
          </cell>
        </row>
        <row r="46">
          <cell r="T46">
            <v>0</v>
          </cell>
          <cell r="U46">
            <v>0</v>
          </cell>
          <cell r="V46">
            <v>41</v>
          </cell>
        </row>
        <row r="47">
          <cell r="T47">
            <v>0</v>
          </cell>
          <cell r="U47">
            <v>0</v>
          </cell>
          <cell r="V47">
            <v>42</v>
          </cell>
        </row>
        <row r="48">
          <cell r="T48">
            <v>0</v>
          </cell>
          <cell r="U48">
            <v>0</v>
          </cell>
          <cell r="V48">
            <v>43</v>
          </cell>
        </row>
        <row r="49">
          <cell r="T49">
            <v>0</v>
          </cell>
          <cell r="U49">
            <v>0</v>
          </cell>
          <cell r="V49">
            <v>44</v>
          </cell>
        </row>
        <row r="50">
          <cell r="T50">
            <v>0</v>
          </cell>
          <cell r="U50">
            <v>0</v>
          </cell>
          <cell r="V50">
            <v>45</v>
          </cell>
        </row>
        <row r="51">
          <cell r="T51">
            <v>0</v>
          </cell>
          <cell r="U51">
            <v>0</v>
          </cell>
          <cell r="V51">
            <v>46</v>
          </cell>
        </row>
        <row r="52">
          <cell r="T52">
            <v>0</v>
          </cell>
          <cell r="U52">
            <v>0</v>
          </cell>
          <cell r="V52">
            <v>47</v>
          </cell>
        </row>
        <row r="53">
          <cell r="T53">
            <v>0</v>
          </cell>
          <cell r="U53">
            <v>0</v>
          </cell>
          <cell r="V53">
            <v>48</v>
          </cell>
        </row>
        <row r="54">
          <cell r="T54">
            <v>0</v>
          </cell>
          <cell r="U54">
            <v>0</v>
          </cell>
          <cell r="V54">
            <v>49</v>
          </cell>
        </row>
        <row r="55">
          <cell r="T55">
            <v>0</v>
          </cell>
          <cell r="U55">
            <v>0</v>
          </cell>
          <cell r="V55">
            <v>50</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93"/>
  <sheetViews>
    <sheetView showGridLines="0" zoomScaleNormal="100" workbookViewId="0">
      <selection activeCell="IX11" sqref="IX11"/>
    </sheetView>
  </sheetViews>
  <sheetFormatPr defaultColWidth="0" defaultRowHeight="12.75" customHeight="1" zeroHeight="1"/>
  <cols>
    <col min="1" max="1" width="4.140625" style="27" customWidth="1"/>
    <col min="2" max="2" width="90.140625" style="27" customWidth="1"/>
    <col min="3" max="3" width="3" style="5" customWidth="1"/>
    <col min="4" max="4" width="2.7109375" style="5" customWidth="1"/>
    <col min="5" max="256" width="9.140625" style="5" hidden="1"/>
    <col min="257" max="257" width="4.140625" style="5" customWidth="1"/>
    <col min="258" max="258" width="90.140625" style="5" customWidth="1"/>
    <col min="259" max="259" width="3" style="5" customWidth="1"/>
    <col min="260" max="260" width="2.7109375" style="5" customWidth="1"/>
    <col min="261" max="512" width="9.140625" style="5" hidden="1"/>
    <col min="513" max="513" width="4.140625" style="5" customWidth="1"/>
    <col min="514" max="514" width="90.140625" style="5" customWidth="1"/>
    <col min="515" max="515" width="3" style="5" customWidth="1"/>
    <col min="516" max="516" width="2.7109375" style="5" customWidth="1"/>
    <col min="517" max="768" width="9.140625" style="5" hidden="1"/>
    <col min="769" max="769" width="4.140625" style="5" customWidth="1"/>
    <col min="770" max="770" width="90.140625" style="5" customWidth="1"/>
    <col min="771" max="771" width="3" style="5" customWidth="1"/>
    <col min="772" max="772" width="2.7109375" style="5" customWidth="1"/>
    <col min="773" max="1024" width="9.140625" style="5" hidden="1"/>
    <col min="1025" max="1025" width="4.140625" style="5" customWidth="1"/>
    <col min="1026" max="1026" width="90.140625" style="5" customWidth="1"/>
    <col min="1027" max="1027" width="3" style="5" customWidth="1"/>
    <col min="1028" max="1028" width="2.7109375" style="5" customWidth="1"/>
    <col min="1029" max="1280" width="9.140625" style="5" hidden="1"/>
    <col min="1281" max="1281" width="4.140625" style="5" customWidth="1"/>
    <col min="1282" max="1282" width="90.140625" style="5" customWidth="1"/>
    <col min="1283" max="1283" width="3" style="5" customWidth="1"/>
    <col min="1284" max="1284" width="2.7109375" style="5" customWidth="1"/>
    <col min="1285" max="1536" width="9.140625" style="5" hidden="1"/>
    <col min="1537" max="1537" width="4.140625" style="5" customWidth="1"/>
    <col min="1538" max="1538" width="90.140625" style="5" customWidth="1"/>
    <col min="1539" max="1539" width="3" style="5" customWidth="1"/>
    <col min="1540" max="1540" width="2.7109375" style="5" customWidth="1"/>
    <col min="1541" max="1792" width="9.140625" style="5" hidden="1"/>
    <col min="1793" max="1793" width="4.140625" style="5" customWidth="1"/>
    <col min="1794" max="1794" width="90.140625" style="5" customWidth="1"/>
    <col min="1795" max="1795" width="3" style="5" customWidth="1"/>
    <col min="1796" max="1796" width="2.7109375" style="5" customWidth="1"/>
    <col min="1797" max="2048" width="9.140625" style="5" hidden="1"/>
    <col min="2049" max="2049" width="4.140625" style="5" customWidth="1"/>
    <col min="2050" max="2050" width="90.140625" style="5" customWidth="1"/>
    <col min="2051" max="2051" width="3" style="5" customWidth="1"/>
    <col min="2052" max="2052" width="2.7109375" style="5" customWidth="1"/>
    <col min="2053" max="2304" width="9.140625" style="5" hidden="1"/>
    <col min="2305" max="2305" width="4.140625" style="5" customWidth="1"/>
    <col min="2306" max="2306" width="90.140625" style="5" customWidth="1"/>
    <col min="2307" max="2307" width="3" style="5" customWidth="1"/>
    <col min="2308" max="2308" width="2.7109375" style="5" customWidth="1"/>
    <col min="2309" max="2560" width="9.140625" style="5" hidden="1"/>
    <col min="2561" max="2561" width="4.140625" style="5" customWidth="1"/>
    <col min="2562" max="2562" width="90.140625" style="5" customWidth="1"/>
    <col min="2563" max="2563" width="3" style="5" customWidth="1"/>
    <col min="2564" max="2564" width="2.7109375" style="5" customWidth="1"/>
    <col min="2565" max="2816" width="9.140625" style="5" hidden="1"/>
    <col min="2817" max="2817" width="4.140625" style="5" customWidth="1"/>
    <col min="2818" max="2818" width="90.140625" style="5" customWidth="1"/>
    <col min="2819" max="2819" width="3" style="5" customWidth="1"/>
    <col min="2820" max="2820" width="2.7109375" style="5" customWidth="1"/>
    <col min="2821" max="3072" width="9.140625" style="5" hidden="1"/>
    <col min="3073" max="3073" width="4.140625" style="5" customWidth="1"/>
    <col min="3074" max="3074" width="90.140625" style="5" customWidth="1"/>
    <col min="3075" max="3075" width="3" style="5" customWidth="1"/>
    <col min="3076" max="3076" width="2.7109375" style="5" customWidth="1"/>
    <col min="3077" max="3328" width="9.140625" style="5" hidden="1"/>
    <col min="3329" max="3329" width="4.140625" style="5" customWidth="1"/>
    <col min="3330" max="3330" width="90.140625" style="5" customWidth="1"/>
    <col min="3331" max="3331" width="3" style="5" customWidth="1"/>
    <col min="3332" max="3332" width="2.7109375" style="5" customWidth="1"/>
    <col min="3333" max="3584" width="9.140625" style="5" hidden="1"/>
    <col min="3585" max="3585" width="4.140625" style="5" customWidth="1"/>
    <col min="3586" max="3586" width="90.140625" style="5" customWidth="1"/>
    <col min="3587" max="3587" width="3" style="5" customWidth="1"/>
    <col min="3588" max="3588" width="2.7109375" style="5" customWidth="1"/>
    <col min="3589" max="3840" width="9.140625" style="5" hidden="1"/>
    <col min="3841" max="3841" width="4.140625" style="5" customWidth="1"/>
    <col min="3842" max="3842" width="90.140625" style="5" customWidth="1"/>
    <col min="3843" max="3843" width="3" style="5" customWidth="1"/>
    <col min="3844" max="3844" width="2.7109375" style="5" customWidth="1"/>
    <col min="3845" max="4096" width="9.140625" style="5" hidden="1"/>
    <col min="4097" max="4097" width="4.140625" style="5" customWidth="1"/>
    <col min="4098" max="4098" width="90.140625" style="5" customWidth="1"/>
    <col min="4099" max="4099" width="3" style="5" customWidth="1"/>
    <col min="4100" max="4100" width="2.7109375" style="5" customWidth="1"/>
    <col min="4101" max="4352" width="9.140625" style="5" hidden="1"/>
    <col min="4353" max="4353" width="4.140625" style="5" customWidth="1"/>
    <col min="4354" max="4354" width="90.140625" style="5" customWidth="1"/>
    <col min="4355" max="4355" width="3" style="5" customWidth="1"/>
    <col min="4356" max="4356" width="2.7109375" style="5" customWidth="1"/>
    <col min="4357" max="4608" width="9.140625" style="5" hidden="1"/>
    <col min="4609" max="4609" width="4.140625" style="5" customWidth="1"/>
    <col min="4610" max="4610" width="90.140625" style="5" customWidth="1"/>
    <col min="4611" max="4611" width="3" style="5" customWidth="1"/>
    <col min="4612" max="4612" width="2.7109375" style="5" customWidth="1"/>
    <col min="4613" max="4864" width="9.140625" style="5" hidden="1"/>
    <col min="4865" max="4865" width="4.140625" style="5" customWidth="1"/>
    <col min="4866" max="4866" width="90.140625" style="5" customWidth="1"/>
    <col min="4867" max="4867" width="3" style="5" customWidth="1"/>
    <col min="4868" max="4868" width="2.7109375" style="5" customWidth="1"/>
    <col min="4869" max="5120" width="9.140625" style="5" hidden="1"/>
    <col min="5121" max="5121" width="4.140625" style="5" customWidth="1"/>
    <col min="5122" max="5122" width="90.140625" style="5" customWidth="1"/>
    <col min="5123" max="5123" width="3" style="5" customWidth="1"/>
    <col min="5124" max="5124" width="2.7109375" style="5" customWidth="1"/>
    <col min="5125" max="5376" width="9.140625" style="5" hidden="1"/>
    <col min="5377" max="5377" width="4.140625" style="5" customWidth="1"/>
    <col min="5378" max="5378" width="90.140625" style="5" customWidth="1"/>
    <col min="5379" max="5379" width="3" style="5" customWidth="1"/>
    <col min="5380" max="5380" width="2.7109375" style="5" customWidth="1"/>
    <col min="5381" max="5632" width="9.140625" style="5" hidden="1"/>
    <col min="5633" max="5633" width="4.140625" style="5" customWidth="1"/>
    <col min="5634" max="5634" width="90.140625" style="5" customWidth="1"/>
    <col min="5635" max="5635" width="3" style="5" customWidth="1"/>
    <col min="5636" max="5636" width="2.7109375" style="5" customWidth="1"/>
    <col min="5637" max="5888" width="9.140625" style="5" hidden="1"/>
    <col min="5889" max="5889" width="4.140625" style="5" customWidth="1"/>
    <col min="5890" max="5890" width="90.140625" style="5" customWidth="1"/>
    <col min="5891" max="5891" width="3" style="5" customWidth="1"/>
    <col min="5892" max="5892" width="2.7109375" style="5" customWidth="1"/>
    <col min="5893" max="6144" width="9.140625" style="5" hidden="1"/>
    <col min="6145" max="6145" width="4.140625" style="5" customWidth="1"/>
    <col min="6146" max="6146" width="90.140625" style="5" customWidth="1"/>
    <col min="6147" max="6147" width="3" style="5" customWidth="1"/>
    <col min="6148" max="6148" width="2.7109375" style="5" customWidth="1"/>
    <col min="6149" max="6400" width="9.140625" style="5" hidden="1"/>
    <col min="6401" max="6401" width="4.140625" style="5" customWidth="1"/>
    <col min="6402" max="6402" width="90.140625" style="5" customWidth="1"/>
    <col min="6403" max="6403" width="3" style="5" customWidth="1"/>
    <col min="6404" max="6404" width="2.7109375" style="5" customWidth="1"/>
    <col min="6405" max="6656" width="9.140625" style="5" hidden="1"/>
    <col min="6657" max="6657" width="4.140625" style="5" customWidth="1"/>
    <col min="6658" max="6658" width="90.140625" style="5" customWidth="1"/>
    <col min="6659" max="6659" width="3" style="5" customWidth="1"/>
    <col min="6660" max="6660" width="2.7109375" style="5" customWidth="1"/>
    <col min="6661" max="6912" width="9.140625" style="5" hidden="1"/>
    <col min="6913" max="6913" width="4.140625" style="5" customWidth="1"/>
    <col min="6914" max="6914" width="90.140625" style="5" customWidth="1"/>
    <col min="6915" max="6915" width="3" style="5" customWidth="1"/>
    <col min="6916" max="6916" width="2.7109375" style="5" customWidth="1"/>
    <col min="6917" max="7168" width="9.140625" style="5" hidden="1"/>
    <col min="7169" max="7169" width="4.140625" style="5" customWidth="1"/>
    <col min="7170" max="7170" width="90.140625" style="5" customWidth="1"/>
    <col min="7171" max="7171" width="3" style="5" customWidth="1"/>
    <col min="7172" max="7172" width="2.7109375" style="5" customWidth="1"/>
    <col min="7173" max="7424" width="9.140625" style="5" hidden="1"/>
    <col min="7425" max="7425" width="4.140625" style="5" customWidth="1"/>
    <col min="7426" max="7426" width="90.140625" style="5" customWidth="1"/>
    <col min="7427" max="7427" width="3" style="5" customWidth="1"/>
    <col min="7428" max="7428" width="2.7109375" style="5" customWidth="1"/>
    <col min="7429" max="7680" width="9.140625" style="5" hidden="1"/>
    <col min="7681" max="7681" width="4.140625" style="5" customWidth="1"/>
    <col min="7682" max="7682" width="90.140625" style="5" customWidth="1"/>
    <col min="7683" max="7683" width="3" style="5" customWidth="1"/>
    <col min="7684" max="7684" width="2.7109375" style="5" customWidth="1"/>
    <col min="7685" max="7936" width="9.140625" style="5" hidden="1"/>
    <col min="7937" max="7937" width="4.140625" style="5" customWidth="1"/>
    <col min="7938" max="7938" width="90.140625" style="5" customWidth="1"/>
    <col min="7939" max="7939" width="3" style="5" customWidth="1"/>
    <col min="7940" max="7940" width="2.7109375" style="5" customWidth="1"/>
    <col min="7941" max="8192" width="9.140625" style="5" hidden="1"/>
    <col min="8193" max="8193" width="4.140625" style="5" customWidth="1"/>
    <col min="8194" max="8194" width="90.140625" style="5" customWidth="1"/>
    <col min="8195" max="8195" width="3" style="5" customWidth="1"/>
    <col min="8196" max="8196" width="2.7109375" style="5" customWidth="1"/>
    <col min="8197" max="8448" width="9.140625" style="5" hidden="1"/>
    <col min="8449" max="8449" width="4.140625" style="5" customWidth="1"/>
    <col min="8450" max="8450" width="90.140625" style="5" customWidth="1"/>
    <col min="8451" max="8451" width="3" style="5" customWidth="1"/>
    <col min="8452" max="8452" width="2.7109375" style="5" customWidth="1"/>
    <col min="8453" max="8704" width="9.140625" style="5" hidden="1"/>
    <col min="8705" max="8705" width="4.140625" style="5" customWidth="1"/>
    <col min="8706" max="8706" width="90.140625" style="5" customWidth="1"/>
    <col min="8707" max="8707" width="3" style="5" customWidth="1"/>
    <col min="8708" max="8708" width="2.7109375" style="5" customWidth="1"/>
    <col min="8709" max="8960" width="9.140625" style="5" hidden="1"/>
    <col min="8961" max="8961" width="4.140625" style="5" customWidth="1"/>
    <col min="8962" max="8962" width="90.140625" style="5" customWidth="1"/>
    <col min="8963" max="8963" width="3" style="5" customWidth="1"/>
    <col min="8964" max="8964" width="2.7109375" style="5" customWidth="1"/>
    <col min="8965" max="9216" width="9.140625" style="5" hidden="1"/>
    <col min="9217" max="9217" width="4.140625" style="5" customWidth="1"/>
    <col min="9218" max="9218" width="90.140625" style="5" customWidth="1"/>
    <col min="9219" max="9219" width="3" style="5" customWidth="1"/>
    <col min="9220" max="9220" width="2.7109375" style="5" customWidth="1"/>
    <col min="9221" max="9472" width="9.140625" style="5" hidden="1"/>
    <col min="9473" max="9473" width="4.140625" style="5" customWidth="1"/>
    <col min="9474" max="9474" width="90.140625" style="5" customWidth="1"/>
    <col min="9475" max="9475" width="3" style="5" customWidth="1"/>
    <col min="9476" max="9476" width="2.7109375" style="5" customWidth="1"/>
    <col min="9477" max="9728" width="9.140625" style="5" hidden="1"/>
    <col min="9729" max="9729" width="4.140625" style="5" customWidth="1"/>
    <col min="9730" max="9730" width="90.140625" style="5" customWidth="1"/>
    <col min="9731" max="9731" width="3" style="5" customWidth="1"/>
    <col min="9732" max="9732" width="2.7109375" style="5" customWidth="1"/>
    <col min="9733" max="9984" width="9.140625" style="5" hidden="1"/>
    <col min="9985" max="9985" width="4.140625" style="5" customWidth="1"/>
    <col min="9986" max="9986" width="90.140625" style="5" customWidth="1"/>
    <col min="9987" max="9987" width="3" style="5" customWidth="1"/>
    <col min="9988" max="9988" width="2.7109375" style="5" customWidth="1"/>
    <col min="9989" max="10240" width="9.140625" style="5" hidden="1"/>
    <col min="10241" max="10241" width="4.140625" style="5" customWidth="1"/>
    <col min="10242" max="10242" width="90.140625" style="5" customWidth="1"/>
    <col min="10243" max="10243" width="3" style="5" customWidth="1"/>
    <col min="10244" max="10244" width="2.7109375" style="5" customWidth="1"/>
    <col min="10245" max="10496" width="9.140625" style="5" hidden="1"/>
    <col min="10497" max="10497" width="4.140625" style="5" customWidth="1"/>
    <col min="10498" max="10498" width="90.140625" style="5" customWidth="1"/>
    <col min="10499" max="10499" width="3" style="5" customWidth="1"/>
    <col min="10500" max="10500" width="2.7109375" style="5" customWidth="1"/>
    <col min="10501" max="10752" width="9.140625" style="5" hidden="1"/>
    <col min="10753" max="10753" width="4.140625" style="5" customWidth="1"/>
    <col min="10754" max="10754" width="90.140625" style="5" customWidth="1"/>
    <col min="10755" max="10755" width="3" style="5" customWidth="1"/>
    <col min="10756" max="10756" width="2.7109375" style="5" customWidth="1"/>
    <col min="10757" max="11008" width="9.140625" style="5" hidden="1"/>
    <col min="11009" max="11009" width="4.140625" style="5" customWidth="1"/>
    <col min="11010" max="11010" width="90.140625" style="5" customWidth="1"/>
    <col min="11011" max="11011" width="3" style="5" customWidth="1"/>
    <col min="11012" max="11012" width="2.7109375" style="5" customWidth="1"/>
    <col min="11013" max="11264" width="9.140625" style="5" hidden="1"/>
    <col min="11265" max="11265" width="4.140625" style="5" customWidth="1"/>
    <col min="11266" max="11266" width="90.140625" style="5" customWidth="1"/>
    <col min="11267" max="11267" width="3" style="5" customWidth="1"/>
    <col min="11268" max="11268" width="2.7109375" style="5" customWidth="1"/>
    <col min="11269" max="11520" width="9.140625" style="5" hidden="1"/>
    <col min="11521" max="11521" width="4.140625" style="5" customWidth="1"/>
    <col min="11522" max="11522" width="90.140625" style="5" customWidth="1"/>
    <col min="11523" max="11523" width="3" style="5" customWidth="1"/>
    <col min="11524" max="11524" width="2.7109375" style="5" customWidth="1"/>
    <col min="11525" max="11776" width="9.140625" style="5" hidden="1"/>
    <col min="11777" max="11777" width="4.140625" style="5" customWidth="1"/>
    <col min="11778" max="11778" width="90.140625" style="5" customWidth="1"/>
    <col min="11779" max="11779" width="3" style="5" customWidth="1"/>
    <col min="11780" max="11780" width="2.7109375" style="5" customWidth="1"/>
    <col min="11781" max="12032" width="9.140625" style="5" hidden="1"/>
    <col min="12033" max="12033" width="4.140625" style="5" customWidth="1"/>
    <col min="12034" max="12034" width="90.140625" style="5" customWidth="1"/>
    <col min="12035" max="12035" width="3" style="5" customWidth="1"/>
    <col min="12036" max="12036" width="2.7109375" style="5" customWidth="1"/>
    <col min="12037" max="12288" width="9.140625" style="5" hidden="1"/>
    <col min="12289" max="12289" width="4.140625" style="5" customWidth="1"/>
    <col min="12290" max="12290" width="90.140625" style="5" customWidth="1"/>
    <col min="12291" max="12291" width="3" style="5" customWidth="1"/>
    <col min="12292" max="12292" width="2.7109375" style="5" customWidth="1"/>
    <col min="12293" max="12544" width="9.140625" style="5" hidden="1"/>
    <col min="12545" max="12545" width="4.140625" style="5" customWidth="1"/>
    <col min="12546" max="12546" width="90.140625" style="5" customWidth="1"/>
    <col min="12547" max="12547" width="3" style="5" customWidth="1"/>
    <col min="12548" max="12548" width="2.7109375" style="5" customWidth="1"/>
    <col min="12549" max="12800" width="9.140625" style="5" hidden="1"/>
    <col min="12801" max="12801" width="4.140625" style="5" customWidth="1"/>
    <col min="12802" max="12802" width="90.140625" style="5" customWidth="1"/>
    <col min="12803" max="12803" width="3" style="5" customWidth="1"/>
    <col min="12804" max="12804" width="2.7109375" style="5" customWidth="1"/>
    <col min="12805" max="13056" width="9.140625" style="5" hidden="1"/>
    <col min="13057" max="13057" width="4.140625" style="5" customWidth="1"/>
    <col min="13058" max="13058" width="90.140625" style="5" customWidth="1"/>
    <col min="13059" max="13059" width="3" style="5" customWidth="1"/>
    <col min="13060" max="13060" width="2.7109375" style="5" customWidth="1"/>
    <col min="13061" max="13312" width="9.140625" style="5" hidden="1"/>
    <col min="13313" max="13313" width="4.140625" style="5" customWidth="1"/>
    <col min="13314" max="13314" width="90.140625" style="5" customWidth="1"/>
    <col min="13315" max="13315" width="3" style="5" customWidth="1"/>
    <col min="13316" max="13316" width="2.7109375" style="5" customWidth="1"/>
    <col min="13317" max="13568" width="9.140625" style="5" hidden="1"/>
    <col min="13569" max="13569" width="4.140625" style="5" customWidth="1"/>
    <col min="13570" max="13570" width="90.140625" style="5" customWidth="1"/>
    <col min="13571" max="13571" width="3" style="5" customWidth="1"/>
    <col min="13572" max="13572" width="2.7109375" style="5" customWidth="1"/>
    <col min="13573" max="13824" width="9.140625" style="5" hidden="1"/>
    <col min="13825" max="13825" width="4.140625" style="5" customWidth="1"/>
    <col min="13826" max="13826" width="90.140625" style="5" customWidth="1"/>
    <col min="13827" max="13827" width="3" style="5" customWidth="1"/>
    <col min="13828" max="13828" width="2.7109375" style="5" customWidth="1"/>
    <col min="13829" max="14080" width="9.140625" style="5" hidden="1"/>
    <col min="14081" max="14081" width="4.140625" style="5" customWidth="1"/>
    <col min="14082" max="14082" width="90.140625" style="5" customWidth="1"/>
    <col min="14083" max="14083" width="3" style="5" customWidth="1"/>
    <col min="14084" max="14084" width="2.7109375" style="5" customWidth="1"/>
    <col min="14085" max="14336" width="9.140625" style="5" hidden="1"/>
    <col min="14337" max="14337" width="4.140625" style="5" customWidth="1"/>
    <col min="14338" max="14338" width="90.140625" style="5" customWidth="1"/>
    <col min="14339" max="14339" width="3" style="5" customWidth="1"/>
    <col min="14340" max="14340" width="2.7109375" style="5" customWidth="1"/>
    <col min="14341" max="14592" width="9.140625" style="5" hidden="1"/>
    <col min="14593" max="14593" width="4.140625" style="5" customWidth="1"/>
    <col min="14594" max="14594" width="90.140625" style="5" customWidth="1"/>
    <col min="14595" max="14595" width="3" style="5" customWidth="1"/>
    <col min="14596" max="14596" width="2.7109375" style="5" customWidth="1"/>
    <col min="14597" max="14848" width="9.140625" style="5" hidden="1"/>
    <col min="14849" max="14849" width="4.140625" style="5" customWidth="1"/>
    <col min="14850" max="14850" width="90.140625" style="5" customWidth="1"/>
    <col min="14851" max="14851" width="3" style="5" customWidth="1"/>
    <col min="14852" max="14852" width="2.7109375" style="5" customWidth="1"/>
    <col min="14853" max="15104" width="9.140625" style="5" hidden="1"/>
    <col min="15105" max="15105" width="4.140625" style="5" customWidth="1"/>
    <col min="15106" max="15106" width="90.140625" style="5" customWidth="1"/>
    <col min="15107" max="15107" width="3" style="5" customWidth="1"/>
    <col min="15108" max="15108" width="2.7109375" style="5" customWidth="1"/>
    <col min="15109" max="15360" width="9.140625" style="5" hidden="1"/>
    <col min="15361" max="15361" width="4.140625" style="5" customWidth="1"/>
    <col min="15362" max="15362" width="90.140625" style="5" customWidth="1"/>
    <col min="15363" max="15363" width="3" style="5" customWidth="1"/>
    <col min="15364" max="15364" width="2.7109375" style="5" customWidth="1"/>
    <col min="15365" max="15616" width="9.140625" style="5" hidden="1"/>
    <col min="15617" max="15617" width="4.140625" style="5" customWidth="1"/>
    <col min="15618" max="15618" width="90.140625" style="5" customWidth="1"/>
    <col min="15619" max="15619" width="3" style="5" customWidth="1"/>
    <col min="15620" max="15620" width="2.7109375" style="5" customWidth="1"/>
    <col min="15621" max="15872" width="9.140625" style="5" hidden="1"/>
    <col min="15873" max="15873" width="4.140625" style="5" customWidth="1"/>
    <col min="15874" max="15874" width="90.140625" style="5" customWidth="1"/>
    <col min="15875" max="15875" width="3" style="5" customWidth="1"/>
    <col min="15876" max="15876" width="2.7109375" style="5" customWidth="1"/>
    <col min="15877" max="16128" width="9.140625" style="5" hidden="1"/>
    <col min="16129" max="16129" width="4.140625" style="5" customWidth="1"/>
    <col min="16130" max="16130" width="90.140625" style="5" customWidth="1"/>
    <col min="16131" max="16131" width="3" style="5" customWidth="1"/>
    <col min="16132" max="16132" width="2.7109375" style="5" customWidth="1"/>
    <col min="16133" max="16384" width="9.140625" style="5" hidden="1"/>
  </cols>
  <sheetData>
    <row r="1" spans="1:1794" s="1" customFormat="1" ht="12"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row>
    <row r="2" spans="1:1794" ht="20.25">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1794" ht="18">
      <c r="A3" s="6" t="s">
        <v>1</v>
      </c>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1794" s="10" customFormat="1" ht="23.25">
      <c r="A4" s="9"/>
      <c r="B4" s="9"/>
    </row>
    <row r="5" spans="1:1794" s="14" customFormat="1" ht="23.25">
      <c r="A5" s="11"/>
      <c r="B5" s="12" t="s">
        <v>2</v>
      </c>
      <c r="C5" s="13"/>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row>
    <row r="6" spans="1:1794" s="16" customFormat="1" ht="18">
      <c r="A6" s="15"/>
      <c r="B6" s="15"/>
    </row>
    <row r="7" spans="1:1794" s="16" customFormat="1" ht="18">
      <c r="A7" s="15" t="s">
        <v>3</v>
      </c>
      <c r="B7" s="15"/>
    </row>
    <row r="8" spans="1:1794" s="16" customFormat="1" ht="14.25" customHeight="1">
      <c r="A8" s="15"/>
      <c r="B8" s="15"/>
    </row>
    <row r="9" spans="1:1794" s="16" customFormat="1" ht="38.25">
      <c r="A9" s="17" t="s">
        <v>4</v>
      </c>
      <c r="B9" s="18" t="s">
        <v>140</v>
      </c>
    </row>
    <row r="10" spans="1:1794" s="16" customFormat="1" ht="21" customHeight="1">
      <c r="A10" s="19"/>
      <c r="B10" s="20" t="s">
        <v>5</v>
      </c>
    </row>
    <row r="11" spans="1:1794" s="16" customFormat="1" ht="13.5" customHeight="1">
      <c r="A11" s="19"/>
      <c r="B11" s="20" t="s">
        <v>6</v>
      </c>
    </row>
    <row r="12" spans="1:1794" s="16" customFormat="1" ht="13.5" customHeight="1">
      <c r="A12" s="19"/>
      <c r="B12" s="20" t="s">
        <v>7</v>
      </c>
    </row>
    <row r="13" spans="1:1794" s="16" customFormat="1" ht="13.5" customHeight="1">
      <c r="A13" s="19"/>
      <c r="B13" s="20" t="s">
        <v>8</v>
      </c>
    </row>
    <row r="14" spans="1:1794" s="16" customFormat="1" ht="13.5" customHeight="1">
      <c r="A14" s="19"/>
      <c r="B14" s="20" t="s">
        <v>9</v>
      </c>
    </row>
    <row r="15" spans="1:1794" ht="13.5" customHeight="1">
      <c r="A15" s="21"/>
      <c r="B15" s="19"/>
    </row>
    <row r="16" spans="1:1794">
      <c r="A16" s="17" t="s">
        <v>10</v>
      </c>
      <c r="B16" s="22" t="s">
        <v>11</v>
      </c>
      <c r="IX16" s="23"/>
    </row>
    <row r="17" spans="1:258" ht="24.75" customHeight="1">
      <c r="A17" s="17"/>
      <c r="B17" s="24" t="s">
        <v>12</v>
      </c>
      <c r="IX17" s="23"/>
    </row>
    <row r="18" spans="1:258" ht="25.5">
      <c r="A18" s="17"/>
      <c r="B18" s="18" t="s">
        <v>142</v>
      </c>
    </row>
    <row r="19" spans="1:258">
      <c r="A19" s="17"/>
      <c r="B19" s="18"/>
    </row>
    <row r="20" spans="1:258" ht="64.900000000000006" customHeight="1">
      <c r="A20" s="25"/>
      <c r="B20" s="18" t="s">
        <v>141</v>
      </c>
    </row>
    <row r="21" spans="1:258">
      <c r="A21" s="17" t="s">
        <v>13</v>
      </c>
      <c r="B21" s="22" t="s">
        <v>14</v>
      </c>
    </row>
    <row r="22" spans="1:258" ht="25.5">
      <c r="A22" s="25"/>
      <c r="B22" s="18" t="s">
        <v>15</v>
      </c>
    </row>
    <row r="23" spans="1:258">
      <c r="A23" s="25"/>
      <c r="B23" s="18"/>
    </row>
    <row r="24" spans="1:258" ht="25.5">
      <c r="A24" s="25"/>
      <c r="B24" s="26" t="s">
        <v>16</v>
      </c>
    </row>
    <row r="25" spans="1:258">
      <c r="B25" s="18"/>
    </row>
    <row r="26" spans="1:258" ht="38.25">
      <c r="B26" s="18" t="s">
        <v>137</v>
      </c>
    </row>
    <row r="27" spans="1:258">
      <c r="B27" s="18"/>
    </row>
    <row r="28" spans="1:258" ht="44.25" customHeight="1">
      <c r="A28" s="21"/>
      <c r="B28" s="28" t="s">
        <v>143</v>
      </c>
    </row>
    <row r="29" spans="1:258">
      <c r="A29" s="21"/>
      <c r="B29" s="29"/>
    </row>
    <row r="30" spans="1:258">
      <c r="A30" s="17" t="s">
        <v>17</v>
      </c>
      <c r="B30" s="22" t="s">
        <v>18</v>
      </c>
    </row>
    <row r="31" spans="1:258" ht="64.5" customHeight="1">
      <c r="A31" s="30"/>
      <c r="B31" s="31" t="s">
        <v>19</v>
      </c>
    </row>
    <row r="32" spans="1:258" ht="12" customHeight="1">
      <c r="A32" s="30"/>
      <c r="B32" s="32"/>
    </row>
    <row r="33" spans="1:7" ht="41.25" customHeight="1">
      <c r="A33" s="21"/>
      <c r="B33" s="33" t="s">
        <v>20</v>
      </c>
    </row>
    <row r="34" spans="1:7" ht="12" customHeight="1">
      <c r="A34" s="21"/>
      <c r="B34" s="33"/>
    </row>
    <row r="35" spans="1:7" ht="13.5" customHeight="1">
      <c r="A35" s="21"/>
      <c r="B35" s="34" t="s">
        <v>21</v>
      </c>
    </row>
    <row r="36" spans="1:7" ht="13.5" customHeight="1">
      <c r="A36" s="21"/>
      <c r="B36" s="34"/>
    </row>
    <row r="37" spans="1:7">
      <c r="B37" s="192" t="s">
        <v>138</v>
      </c>
    </row>
    <row r="38" spans="1:7" hidden="1">
      <c r="B38" s="35"/>
    </row>
    <row r="39" spans="1:7" hidden="1">
      <c r="A39" s="17" t="s">
        <v>23</v>
      </c>
      <c r="B39" s="22" t="s">
        <v>24</v>
      </c>
    </row>
    <row r="40" spans="1:7" ht="38.25" hidden="1">
      <c r="A40" s="17"/>
      <c r="B40" s="36" t="s">
        <v>25</v>
      </c>
    </row>
    <row r="41" spans="1:7" ht="12" hidden="1" customHeight="1">
      <c r="B41" s="25"/>
    </row>
    <row r="42" spans="1:7" s="40" customFormat="1" ht="18.75" hidden="1" customHeight="1">
      <c r="A42" s="37"/>
      <c r="B42" s="38" t="s">
        <v>26</v>
      </c>
      <c r="C42" s="39"/>
      <c r="D42" s="39"/>
      <c r="E42" s="39"/>
      <c r="F42" s="39"/>
      <c r="G42" s="39"/>
    </row>
    <row r="43" spans="1:7" s="40" customFormat="1" ht="12" hidden="1" customHeight="1">
      <c r="A43" s="41"/>
      <c r="B43" s="42"/>
      <c r="C43" s="39"/>
      <c r="D43" s="39"/>
      <c r="E43" s="39"/>
      <c r="F43" s="39"/>
      <c r="G43" s="39"/>
    </row>
    <row r="44" spans="1:7" s="40" customFormat="1" hidden="1">
      <c r="A44" s="41"/>
      <c r="B44" s="34" t="s">
        <v>21</v>
      </c>
    </row>
    <row r="45" spans="1:7" s="40" customFormat="1" hidden="1">
      <c r="A45" s="41"/>
      <c r="B45" s="34"/>
    </row>
    <row r="46" spans="1:7" s="40" customFormat="1" hidden="1">
      <c r="A46" s="37"/>
      <c r="B46" s="35" t="s">
        <v>22</v>
      </c>
    </row>
    <row r="47" spans="1:7" ht="16.5" hidden="1" customHeight="1">
      <c r="B47" s="35"/>
    </row>
    <row r="48" spans="1:7" hidden="1">
      <c r="A48" s="17" t="s">
        <v>23</v>
      </c>
      <c r="B48" s="22" t="s">
        <v>27</v>
      </c>
    </row>
    <row r="49" spans="1:2" ht="14.25" hidden="1" customHeight="1">
      <c r="A49" s="17"/>
      <c r="B49" s="36"/>
    </row>
    <row r="50" spans="1:2">
      <c r="B50" s="19"/>
    </row>
    <row r="51" spans="1:2">
      <c r="A51" s="37"/>
      <c r="B51" s="38"/>
    </row>
    <row r="52" spans="1:2">
      <c r="A52" s="41"/>
      <c r="B52" s="42"/>
    </row>
    <row r="53" spans="1:2">
      <c r="A53" s="41"/>
      <c r="B53" s="34"/>
    </row>
    <row r="54" spans="1:2">
      <c r="A54" s="41"/>
      <c r="B54" s="34"/>
    </row>
    <row r="55" spans="1:2"/>
    <row r="56" spans="1:2"/>
    <row r="57" spans="1:2"/>
    <row r="58" spans="1:2"/>
    <row r="59" spans="1:2"/>
    <row r="60" spans="1:2"/>
    <row r="61" spans="1:2"/>
    <row r="62" spans="1:2"/>
    <row r="63" spans="1:2"/>
    <row r="64" spans="1:2"/>
    <row r="65"/>
    <row r="66"/>
    <row r="67"/>
    <row r="68"/>
    <row r="69"/>
    <row r="70"/>
    <row r="71"/>
    <row r="72"/>
    <row r="73"/>
    <row r="74"/>
    <row r="75"/>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assword="DC70" sheet="1" objects="1" scenarios="1"/>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5"/>
  <sheetViews>
    <sheetView showGridLines="0" zoomScaleNormal="100" workbookViewId="0">
      <selection activeCell="IX11" sqref="IX11"/>
    </sheetView>
  </sheetViews>
  <sheetFormatPr defaultColWidth="0" defaultRowHeight="12.75" customHeight="1" zeroHeight="1"/>
  <cols>
    <col min="1" max="1" width="4.85546875" style="43" customWidth="1"/>
    <col min="2" max="2" width="82.28515625" style="74" customWidth="1"/>
    <col min="3" max="3" width="24.42578125" style="75" customWidth="1"/>
    <col min="4" max="4" width="1.5703125" style="43" customWidth="1"/>
    <col min="5" max="6" width="8" style="43" customWidth="1"/>
    <col min="7" max="8" width="8" style="43" hidden="1" customWidth="1"/>
    <col min="9" max="256" width="8" style="43" customWidth="1"/>
    <col min="257" max="257" width="4.85546875" style="43" customWidth="1"/>
    <col min="258" max="258" width="82.28515625" style="43" customWidth="1"/>
    <col min="259" max="259" width="19.42578125" style="43" customWidth="1"/>
    <col min="260" max="260" width="1.5703125" style="43" customWidth="1"/>
    <col min="261" max="512" width="8" style="43" hidden="1"/>
    <col min="513" max="513" width="4.85546875" style="43" customWidth="1"/>
    <col min="514" max="514" width="82.28515625" style="43" customWidth="1"/>
    <col min="515" max="515" width="19.42578125" style="43" customWidth="1"/>
    <col min="516" max="516" width="1.5703125" style="43" customWidth="1"/>
    <col min="517" max="768" width="8" style="43" hidden="1"/>
    <col min="769" max="769" width="4.85546875" style="43" customWidth="1"/>
    <col min="770" max="770" width="82.28515625" style="43" customWidth="1"/>
    <col min="771" max="771" width="19.42578125" style="43" customWidth="1"/>
    <col min="772" max="772" width="1.5703125" style="43" customWidth="1"/>
    <col min="773" max="1024" width="8" style="43" hidden="1"/>
    <col min="1025" max="1025" width="4.85546875" style="43" customWidth="1"/>
    <col min="1026" max="1026" width="82.28515625" style="43" customWidth="1"/>
    <col min="1027" max="1027" width="19.42578125" style="43" customWidth="1"/>
    <col min="1028" max="1028" width="1.5703125" style="43" customWidth="1"/>
    <col min="1029" max="1280" width="8" style="43" hidden="1"/>
    <col min="1281" max="1281" width="4.85546875" style="43" customWidth="1"/>
    <col min="1282" max="1282" width="82.28515625" style="43" customWidth="1"/>
    <col min="1283" max="1283" width="19.42578125" style="43" customWidth="1"/>
    <col min="1284" max="1284" width="1.5703125" style="43" customWidth="1"/>
    <col min="1285" max="1536" width="8" style="43" hidden="1"/>
    <col min="1537" max="1537" width="4.85546875" style="43" customWidth="1"/>
    <col min="1538" max="1538" width="82.28515625" style="43" customWidth="1"/>
    <col min="1539" max="1539" width="19.42578125" style="43" customWidth="1"/>
    <col min="1540" max="1540" width="1.5703125" style="43" customWidth="1"/>
    <col min="1541" max="1792" width="8" style="43" hidden="1"/>
    <col min="1793" max="1793" width="4.85546875" style="43" customWidth="1"/>
    <col min="1794" max="1794" width="82.28515625" style="43" customWidth="1"/>
    <col min="1795" max="1795" width="19.42578125" style="43" customWidth="1"/>
    <col min="1796" max="1796" width="1.5703125" style="43" customWidth="1"/>
    <col min="1797" max="2048" width="8" style="43" hidden="1"/>
    <col min="2049" max="2049" width="4.85546875" style="43" customWidth="1"/>
    <col min="2050" max="2050" width="82.28515625" style="43" customWidth="1"/>
    <col min="2051" max="2051" width="19.42578125" style="43" customWidth="1"/>
    <col min="2052" max="2052" width="1.5703125" style="43" customWidth="1"/>
    <col min="2053" max="2304" width="8" style="43" hidden="1"/>
    <col min="2305" max="2305" width="4.85546875" style="43" customWidth="1"/>
    <col min="2306" max="2306" width="82.28515625" style="43" customWidth="1"/>
    <col min="2307" max="2307" width="19.42578125" style="43" customWidth="1"/>
    <col min="2308" max="2308" width="1.5703125" style="43" customWidth="1"/>
    <col min="2309" max="2560" width="8" style="43" hidden="1"/>
    <col min="2561" max="2561" width="4.85546875" style="43" customWidth="1"/>
    <col min="2562" max="2562" width="82.28515625" style="43" customWidth="1"/>
    <col min="2563" max="2563" width="19.42578125" style="43" customWidth="1"/>
    <col min="2564" max="2564" width="1.5703125" style="43" customWidth="1"/>
    <col min="2565" max="2816" width="8" style="43" hidden="1"/>
    <col min="2817" max="2817" width="4.85546875" style="43" customWidth="1"/>
    <col min="2818" max="2818" width="82.28515625" style="43" customWidth="1"/>
    <col min="2819" max="2819" width="19.42578125" style="43" customWidth="1"/>
    <col min="2820" max="2820" width="1.5703125" style="43" customWidth="1"/>
    <col min="2821" max="3072" width="8" style="43" hidden="1"/>
    <col min="3073" max="3073" width="4.85546875" style="43" customWidth="1"/>
    <col min="3074" max="3074" width="82.28515625" style="43" customWidth="1"/>
    <col min="3075" max="3075" width="19.42578125" style="43" customWidth="1"/>
    <col min="3076" max="3076" width="1.5703125" style="43" customWidth="1"/>
    <col min="3077" max="3328" width="8" style="43" hidden="1"/>
    <col min="3329" max="3329" width="4.85546875" style="43" customWidth="1"/>
    <col min="3330" max="3330" width="82.28515625" style="43" customWidth="1"/>
    <col min="3331" max="3331" width="19.42578125" style="43" customWidth="1"/>
    <col min="3332" max="3332" width="1.5703125" style="43" customWidth="1"/>
    <col min="3333" max="3584" width="8" style="43" hidden="1"/>
    <col min="3585" max="3585" width="4.85546875" style="43" customWidth="1"/>
    <col min="3586" max="3586" width="82.28515625" style="43" customWidth="1"/>
    <col min="3587" max="3587" width="19.42578125" style="43" customWidth="1"/>
    <col min="3588" max="3588" width="1.5703125" style="43" customWidth="1"/>
    <col min="3589" max="3840" width="8" style="43" hidden="1"/>
    <col min="3841" max="3841" width="4.85546875" style="43" customWidth="1"/>
    <col min="3842" max="3842" width="82.28515625" style="43" customWidth="1"/>
    <col min="3843" max="3843" width="19.42578125" style="43" customWidth="1"/>
    <col min="3844" max="3844" width="1.5703125" style="43" customWidth="1"/>
    <col min="3845" max="4096" width="8" style="43" hidden="1"/>
    <col min="4097" max="4097" width="4.85546875" style="43" customWidth="1"/>
    <col min="4098" max="4098" width="82.28515625" style="43" customWidth="1"/>
    <col min="4099" max="4099" width="19.42578125" style="43" customWidth="1"/>
    <col min="4100" max="4100" width="1.5703125" style="43" customWidth="1"/>
    <col min="4101" max="4352" width="8" style="43" hidden="1"/>
    <col min="4353" max="4353" width="4.85546875" style="43" customWidth="1"/>
    <col min="4354" max="4354" width="82.28515625" style="43" customWidth="1"/>
    <col min="4355" max="4355" width="19.42578125" style="43" customWidth="1"/>
    <col min="4356" max="4356" width="1.5703125" style="43" customWidth="1"/>
    <col min="4357" max="4608" width="8" style="43" hidden="1"/>
    <col min="4609" max="4609" width="4.85546875" style="43" customWidth="1"/>
    <col min="4610" max="4610" width="82.28515625" style="43" customWidth="1"/>
    <col min="4611" max="4611" width="19.42578125" style="43" customWidth="1"/>
    <col min="4612" max="4612" width="1.5703125" style="43" customWidth="1"/>
    <col min="4613" max="4864" width="8" style="43" hidden="1"/>
    <col min="4865" max="4865" width="4.85546875" style="43" customWidth="1"/>
    <col min="4866" max="4866" width="82.28515625" style="43" customWidth="1"/>
    <col min="4867" max="4867" width="19.42578125" style="43" customWidth="1"/>
    <col min="4868" max="4868" width="1.5703125" style="43" customWidth="1"/>
    <col min="4869" max="5120" width="8" style="43" hidden="1"/>
    <col min="5121" max="5121" width="4.85546875" style="43" customWidth="1"/>
    <col min="5122" max="5122" width="82.28515625" style="43" customWidth="1"/>
    <col min="5123" max="5123" width="19.42578125" style="43" customWidth="1"/>
    <col min="5124" max="5124" width="1.5703125" style="43" customWidth="1"/>
    <col min="5125" max="5376" width="8" style="43" hidden="1"/>
    <col min="5377" max="5377" width="4.85546875" style="43" customWidth="1"/>
    <col min="5378" max="5378" width="82.28515625" style="43" customWidth="1"/>
    <col min="5379" max="5379" width="19.42578125" style="43" customWidth="1"/>
    <col min="5380" max="5380" width="1.5703125" style="43" customWidth="1"/>
    <col min="5381" max="5632" width="8" style="43" hidden="1"/>
    <col min="5633" max="5633" width="4.85546875" style="43" customWidth="1"/>
    <col min="5634" max="5634" width="82.28515625" style="43" customWidth="1"/>
    <col min="5635" max="5635" width="19.42578125" style="43" customWidth="1"/>
    <col min="5636" max="5636" width="1.5703125" style="43" customWidth="1"/>
    <col min="5637" max="5888" width="8" style="43" hidden="1"/>
    <col min="5889" max="5889" width="4.85546875" style="43" customWidth="1"/>
    <col min="5890" max="5890" width="82.28515625" style="43" customWidth="1"/>
    <col min="5891" max="5891" width="19.42578125" style="43" customWidth="1"/>
    <col min="5892" max="5892" width="1.5703125" style="43" customWidth="1"/>
    <col min="5893" max="6144" width="8" style="43" hidden="1"/>
    <col min="6145" max="6145" width="4.85546875" style="43" customWidth="1"/>
    <col min="6146" max="6146" width="82.28515625" style="43" customWidth="1"/>
    <col min="6147" max="6147" width="19.42578125" style="43" customWidth="1"/>
    <col min="6148" max="6148" width="1.5703125" style="43" customWidth="1"/>
    <col min="6149" max="6400" width="8" style="43" hidden="1"/>
    <col min="6401" max="6401" width="4.85546875" style="43" customWidth="1"/>
    <col min="6402" max="6402" width="82.28515625" style="43" customWidth="1"/>
    <col min="6403" max="6403" width="19.42578125" style="43" customWidth="1"/>
    <col min="6404" max="6404" width="1.5703125" style="43" customWidth="1"/>
    <col min="6405" max="6656" width="8" style="43" hidden="1"/>
    <col min="6657" max="6657" width="4.85546875" style="43" customWidth="1"/>
    <col min="6658" max="6658" width="82.28515625" style="43" customWidth="1"/>
    <col min="6659" max="6659" width="19.42578125" style="43" customWidth="1"/>
    <col min="6660" max="6660" width="1.5703125" style="43" customWidth="1"/>
    <col min="6661" max="6912" width="8" style="43" hidden="1"/>
    <col min="6913" max="6913" width="4.85546875" style="43" customWidth="1"/>
    <col min="6914" max="6914" width="82.28515625" style="43" customWidth="1"/>
    <col min="6915" max="6915" width="19.42578125" style="43" customWidth="1"/>
    <col min="6916" max="6916" width="1.5703125" style="43" customWidth="1"/>
    <col min="6917" max="7168" width="8" style="43" hidden="1"/>
    <col min="7169" max="7169" width="4.85546875" style="43" customWidth="1"/>
    <col min="7170" max="7170" width="82.28515625" style="43" customWidth="1"/>
    <col min="7171" max="7171" width="19.42578125" style="43" customWidth="1"/>
    <col min="7172" max="7172" width="1.5703125" style="43" customWidth="1"/>
    <col min="7173" max="7424" width="8" style="43" hidden="1"/>
    <col min="7425" max="7425" width="4.85546875" style="43" customWidth="1"/>
    <col min="7426" max="7426" width="82.28515625" style="43" customWidth="1"/>
    <col min="7427" max="7427" width="19.42578125" style="43" customWidth="1"/>
    <col min="7428" max="7428" width="1.5703125" style="43" customWidth="1"/>
    <col min="7429" max="7680" width="8" style="43" hidden="1"/>
    <col min="7681" max="7681" width="4.85546875" style="43" customWidth="1"/>
    <col min="7682" max="7682" width="82.28515625" style="43" customWidth="1"/>
    <col min="7683" max="7683" width="19.42578125" style="43" customWidth="1"/>
    <col min="7684" max="7684" width="1.5703125" style="43" customWidth="1"/>
    <col min="7685" max="7936" width="8" style="43" hidden="1"/>
    <col min="7937" max="7937" width="4.85546875" style="43" customWidth="1"/>
    <col min="7938" max="7938" width="82.28515625" style="43" customWidth="1"/>
    <col min="7939" max="7939" width="19.42578125" style="43" customWidth="1"/>
    <col min="7940" max="7940" width="1.5703125" style="43" customWidth="1"/>
    <col min="7941" max="8192" width="8" style="43" hidden="1"/>
    <col min="8193" max="8193" width="4.85546875" style="43" customWidth="1"/>
    <col min="8194" max="8194" width="82.28515625" style="43" customWidth="1"/>
    <col min="8195" max="8195" width="19.42578125" style="43" customWidth="1"/>
    <col min="8196" max="8196" width="1.5703125" style="43" customWidth="1"/>
    <col min="8197" max="8448" width="8" style="43" hidden="1"/>
    <col min="8449" max="8449" width="4.85546875" style="43" customWidth="1"/>
    <col min="8450" max="8450" width="82.28515625" style="43" customWidth="1"/>
    <col min="8451" max="8451" width="19.42578125" style="43" customWidth="1"/>
    <col min="8452" max="8452" width="1.5703125" style="43" customWidth="1"/>
    <col min="8453" max="8704" width="8" style="43" hidden="1"/>
    <col min="8705" max="8705" width="4.85546875" style="43" customWidth="1"/>
    <col min="8706" max="8706" width="82.28515625" style="43" customWidth="1"/>
    <col min="8707" max="8707" width="19.42578125" style="43" customWidth="1"/>
    <col min="8708" max="8708" width="1.5703125" style="43" customWidth="1"/>
    <col min="8709" max="8960" width="8" style="43" hidden="1"/>
    <col min="8961" max="8961" width="4.85546875" style="43" customWidth="1"/>
    <col min="8962" max="8962" width="82.28515625" style="43" customWidth="1"/>
    <col min="8963" max="8963" width="19.42578125" style="43" customWidth="1"/>
    <col min="8964" max="8964" width="1.5703125" style="43" customWidth="1"/>
    <col min="8965" max="9216" width="8" style="43" hidden="1"/>
    <col min="9217" max="9217" width="4.85546875" style="43" customWidth="1"/>
    <col min="9218" max="9218" width="82.28515625" style="43" customWidth="1"/>
    <col min="9219" max="9219" width="19.42578125" style="43" customWidth="1"/>
    <col min="9220" max="9220" width="1.5703125" style="43" customWidth="1"/>
    <col min="9221" max="9472" width="8" style="43" hidden="1"/>
    <col min="9473" max="9473" width="4.85546875" style="43" customWidth="1"/>
    <col min="9474" max="9474" width="82.28515625" style="43" customWidth="1"/>
    <col min="9475" max="9475" width="19.42578125" style="43" customWidth="1"/>
    <col min="9476" max="9476" width="1.5703125" style="43" customWidth="1"/>
    <col min="9477" max="9728" width="8" style="43" hidden="1"/>
    <col min="9729" max="9729" width="4.85546875" style="43" customWidth="1"/>
    <col min="9730" max="9730" width="82.28515625" style="43" customWidth="1"/>
    <col min="9731" max="9731" width="19.42578125" style="43" customWidth="1"/>
    <col min="9732" max="9732" width="1.5703125" style="43" customWidth="1"/>
    <col min="9733" max="9984" width="8" style="43" hidden="1"/>
    <col min="9985" max="9985" width="4.85546875" style="43" customWidth="1"/>
    <col min="9986" max="9986" width="82.28515625" style="43" customWidth="1"/>
    <col min="9987" max="9987" width="19.42578125" style="43" customWidth="1"/>
    <col min="9988" max="9988" width="1.5703125" style="43" customWidth="1"/>
    <col min="9989" max="10240" width="8" style="43" hidden="1"/>
    <col min="10241" max="10241" width="4.85546875" style="43" customWidth="1"/>
    <col min="10242" max="10242" width="82.28515625" style="43" customWidth="1"/>
    <col min="10243" max="10243" width="19.42578125" style="43" customWidth="1"/>
    <col min="10244" max="10244" width="1.5703125" style="43" customWidth="1"/>
    <col min="10245" max="10496" width="8" style="43" hidden="1"/>
    <col min="10497" max="10497" width="4.85546875" style="43" customWidth="1"/>
    <col min="10498" max="10498" width="82.28515625" style="43" customWidth="1"/>
    <col min="10499" max="10499" width="19.42578125" style="43" customWidth="1"/>
    <col min="10500" max="10500" width="1.5703125" style="43" customWidth="1"/>
    <col min="10501" max="10752" width="8" style="43" hidden="1"/>
    <col min="10753" max="10753" width="4.85546875" style="43" customWidth="1"/>
    <col min="10754" max="10754" width="82.28515625" style="43" customWidth="1"/>
    <col min="10755" max="10755" width="19.42578125" style="43" customWidth="1"/>
    <col min="10756" max="10756" width="1.5703125" style="43" customWidth="1"/>
    <col min="10757" max="11008" width="8" style="43" hidden="1"/>
    <col min="11009" max="11009" width="4.85546875" style="43" customWidth="1"/>
    <col min="11010" max="11010" width="82.28515625" style="43" customWidth="1"/>
    <col min="11011" max="11011" width="19.42578125" style="43" customWidth="1"/>
    <col min="11012" max="11012" width="1.5703125" style="43" customWidth="1"/>
    <col min="11013" max="11264" width="8" style="43" hidden="1"/>
    <col min="11265" max="11265" width="4.85546875" style="43" customWidth="1"/>
    <col min="11266" max="11266" width="82.28515625" style="43" customWidth="1"/>
    <col min="11267" max="11267" width="19.42578125" style="43" customWidth="1"/>
    <col min="11268" max="11268" width="1.5703125" style="43" customWidth="1"/>
    <col min="11269" max="11520" width="8" style="43" hidden="1"/>
    <col min="11521" max="11521" width="4.85546875" style="43" customWidth="1"/>
    <col min="11522" max="11522" width="82.28515625" style="43" customWidth="1"/>
    <col min="11523" max="11523" width="19.42578125" style="43" customWidth="1"/>
    <col min="11524" max="11524" width="1.5703125" style="43" customWidth="1"/>
    <col min="11525" max="11776" width="8" style="43" hidden="1"/>
    <col min="11777" max="11777" width="4.85546875" style="43" customWidth="1"/>
    <col min="11778" max="11778" width="82.28515625" style="43" customWidth="1"/>
    <col min="11779" max="11779" width="19.42578125" style="43" customWidth="1"/>
    <col min="11780" max="11780" width="1.5703125" style="43" customWidth="1"/>
    <col min="11781" max="12032" width="8" style="43" hidden="1"/>
    <col min="12033" max="12033" width="4.85546875" style="43" customWidth="1"/>
    <col min="12034" max="12034" width="82.28515625" style="43" customWidth="1"/>
    <col min="12035" max="12035" width="19.42578125" style="43" customWidth="1"/>
    <col min="12036" max="12036" width="1.5703125" style="43" customWidth="1"/>
    <col min="12037" max="12288" width="8" style="43" hidden="1"/>
    <col min="12289" max="12289" width="4.85546875" style="43" customWidth="1"/>
    <col min="12290" max="12290" width="82.28515625" style="43" customWidth="1"/>
    <col min="12291" max="12291" width="19.42578125" style="43" customWidth="1"/>
    <col min="12292" max="12292" width="1.5703125" style="43" customWidth="1"/>
    <col min="12293" max="12544" width="8" style="43" hidden="1"/>
    <col min="12545" max="12545" width="4.85546875" style="43" customWidth="1"/>
    <col min="12546" max="12546" width="82.28515625" style="43" customWidth="1"/>
    <col min="12547" max="12547" width="19.42578125" style="43" customWidth="1"/>
    <col min="12548" max="12548" width="1.5703125" style="43" customWidth="1"/>
    <col min="12549" max="12800" width="8" style="43" hidden="1"/>
    <col min="12801" max="12801" width="4.85546875" style="43" customWidth="1"/>
    <col min="12802" max="12802" width="82.28515625" style="43" customWidth="1"/>
    <col min="12803" max="12803" width="19.42578125" style="43" customWidth="1"/>
    <col min="12804" max="12804" width="1.5703125" style="43" customWidth="1"/>
    <col min="12805" max="13056" width="8" style="43" hidden="1"/>
    <col min="13057" max="13057" width="4.85546875" style="43" customWidth="1"/>
    <col min="13058" max="13058" width="82.28515625" style="43" customWidth="1"/>
    <col min="13059" max="13059" width="19.42578125" style="43" customWidth="1"/>
    <col min="13060" max="13060" width="1.5703125" style="43" customWidth="1"/>
    <col min="13061" max="13312" width="8" style="43" hidden="1"/>
    <col min="13313" max="13313" width="4.85546875" style="43" customWidth="1"/>
    <col min="13314" max="13314" width="82.28515625" style="43" customWidth="1"/>
    <col min="13315" max="13315" width="19.42578125" style="43" customWidth="1"/>
    <col min="13316" max="13316" width="1.5703125" style="43" customWidth="1"/>
    <col min="13317" max="13568" width="8" style="43" hidden="1"/>
    <col min="13569" max="13569" width="4.85546875" style="43" customWidth="1"/>
    <col min="13570" max="13570" width="82.28515625" style="43" customWidth="1"/>
    <col min="13571" max="13571" width="19.42578125" style="43" customWidth="1"/>
    <col min="13572" max="13572" width="1.5703125" style="43" customWidth="1"/>
    <col min="13573" max="13824" width="8" style="43" hidden="1"/>
    <col min="13825" max="13825" width="4.85546875" style="43" customWidth="1"/>
    <col min="13826" max="13826" width="82.28515625" style="43" customWidth="1"/>
    <col min="13827" max="13827" width="19.42578125" style="43" customWidth="1"/>
    <col min="13828" max="13828" width="1.5703125" style="43" customWidth="1"/>
    <col min="13829" max="14080" width="8" style="43" hidden="1"/>
    <col min="14081" max="14081" width="4.85546875" style="43" customWidth="1"/>
    <col min="14082" max="14082" width="82.28515625" style="43" customWidth="1"/>
    <col min="14083" max="14083" width="19.42578125" style="43" customWidth="1"/>
    <col min="14084" max="14084" width="1.5703125" style="43" customWidth="1"/>
    <col min="14085" max="14336" width="8" style="43" hidden="1"/>
    <col min="14337" max="14337" width="4.85546875" style="43" customWidth="1"/>
    <col min="14338" max="14338" width="82.28515625" style="43" customWidth="1"/>
    <col min="14339" max="14339" width="19.42578125" style="43" customWidth="1"/>
    <col min="14340" max="14340" width="1.5703125" style="43" customWidth="1"/>
    <col min="14341" max="14592" width="8" style="43" hidden="1"/>
    <col min="14593" max="14593" width="4.85546875" style="43" customWidth="1"/>
    <col min="14594" max="14594" width="82.28515625" style="43" customWidth="1"/>
    <col min="14595" max="14595" width="19.42578125" style="43" customWidth="1"/>
    <col min="14596" max="14596" width="1.5703125" style="43" customWidth="1"/>
    <col min="14597" max="14848" width="8" style="43" hidden="1"/>
    <col min="14849" max="14849" width="4.85546875" style="43" customWidth="1"/>
    <col min="14850" max="14850" width="82.28515625" style="43" customWidth="1"/>
    <col min="14851" max="14851" width="19.42578125" style="43" customWidth="1"/>
    <col min="14852" max="14852" width="1.5703125" style="43" customWidth="1"/>
    <col min="14853" max="15104" width="8" style="43" hidden="1"/>
    <col min="15105" max="15105" width="4.85546875" style="43" customWidth="1"/>
    <col min="15106" max="15106" width="82.28515625" style="43" customWidth="1"/>
    <col min="15107" max="15107" width="19.42578125" style="43" customWidth="1"/>
    <col min="15108" max="15108" width="1.5703125" style="43" customWidth="1"/>
    <col min="15109" max="15360" width="8" style="43" hidden="1"/>
    <col min="15361" max="15361" width="4.85546875" style="43" customWidth="1"/>
    <col min="15362" max="15362" width="82.28515625" style="43" customWidth="1"/>
    <col min="15363" max="15363" width="19.42578125" style="43" customWidth="1"/>
    <col min="15364" max="15364" width="1.5703125" style="43" customWidth="1"/>
    <col min="15365" max="15616" width="8" style="43" hidden="1"/>
    <col min="15617" max="15617" width="4.85546875" style="43" customWidth="1"/>
    <col min="15618" max="15618" width="82.28515625" style="43" customWidth="1"/>
    <col min="15619" max="15619" width="19.42578125" style="43" customWidth="1"/>
    <col min="15620" max="15620" width="1.5703125" style="43" customWidth="1"/>
    <col min="15621" max="15872" width="8" style="43" hidden="1"/>
    <col min="15873" max="15873" width="4.85546875" style="43" customWidth="1"/>
    <col min="15874" max="15874" width="82.28515625" style="43" customWidth="1"/>
    <col min="15875" max="15875" width="19.42578125" style="43" customWidth="1"/>
    <col min="15876" max="15876" width="1.5703125" style="43" customWidth="1"/>
    <col min="15877" max="16128" width="8" style="43" hidden="1"/>
    <col min="16129" max="16129" width="4.85546875" style="43" customWidth="1"/>
    <col min="16130" max="16130" width="82.28515625" style="43" customWidth="1"/>
    <col min="16131" max="16131" width="19.42578125" style="43" customWidth="1"/>
    <col min="16132" max="16132" width="1.5703125" style="43" customWidth="1"/>
    <col min="16133" max="16384" width="8" style="43" hidden="1"/>
  </cols>
  <sheetData>
    <row r="1" spans="1:256" ht="15.75" customHeight="1">
      <c r="B1" s="44" t="s">
        <v>28</v>
      </c>
      <c r="C1" s="45"/>
    </row>
    <row r="2" spans="1:256" ht="15.75" customHeight="1">
      <c r="B2" s="44" t="s">
        <v>29</v>
      </c>
      <c r="C2" s="46"/>
    </row>
    <row r="3" spans="1:256" s="50" customFormat="1">
      <c r="A3" s="47"/>
      <c r="B3" s="48"/>
      <c r="C3" s="49"/>
    </row>
    <row r="4" spans="1:256" ht="20.25">
      <c r="A4" s="3" t="s">
        <v>0</v>
      </c>
      <c r="B4" s="3"/>
      <c r="C4" s="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6" ht="18">
      <c r="A5" s="51" t="s">
        <v>30</v>
      </c>
      <c r="B5" s="52"/>
      <c r="C5" s="52"/>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row>
    <row r="6" spans="1:256" ht="23.25">
      <c r="A6" s="54"/>
      <c r="B6" s="55"/>
      <c r="C6" s="56"/>
    </row>
    <row r="7" spans="1:256" s="58" customFormat="1" ht="23.25">
      <c r="A7" s="229" t="str">
        <f>'T-1 Fin. Proposal Instructions'!B5</f>
        <v>Solicitation No. F10B3400022</v>
      </c>
      <c r="B7" s="230"/>
      <c r="C7" s="230"/>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256" s="62" customFormat="1" ht="18.75">
      <c r="A8" s="59"/>
      <c r="B8" s="60"/>
      <c r="C8" s="61"/>
    </row>
    <row r="9" spans="1:256" s="63" customFormat="1" ht="35.25" customHeight="1">
      <c r="A9" s="231" t="s">
        <v>31</v>
      </c>
      <c r="B9" s="231"/>
      <c r="C9" s="231"/>
      <c r="H9" s="64" t="s">
        <v>32</v>
      </c>
    </row>
    <row r="10" spans="1:256">
      <c r="A10" s="54"/>
      <c r="B10" s="65"/>
      <c r="C10" s="56"/>
      <c r="H10" s="64" t="s">
        <v>33</v>
      </c>
    </row>
    <row r="11" spans="1:256">
      <c r="A11" s="232" t="s">
        <v>34</v>
      </c>
      <c r="B11" s="233"/>
      <c r="C11" s="66" t="s">
        <v>35</v>
      </c>
    </row>
    <row r="12" spans="1:256">
      <c r="A12" s="234"/>
      <c r="B12" s="235"/>
      <c r="C12" s="67" t="s">
        <v>36</v>
      </c>
    </row>
    <row r="13" spans="1:256" ht="25.5">
      <c r="A13" s="68" t="s">
        <v>37</v>
      </c>
      <c r="B13" s="69" t="s">
        <v>132</v>
      </c>
      <c r="C13" s="70"/>
    </row>
    <row r="14" spans="1:256">
      <c r="A14" s="68" t="s">
        <v>38</v>
      </c>
      <c r="B14" s="69" t="s">
        <v>134</v>
      </c>
      <c r="C14" s="70"/>
    </row>
    <row r="15" spans="1:256" ht="51">
      <c r="A15" s="71" t="s">
        <v>39</v>
      </c>
      <c r="B15" s="72" t="s">
        <v>135</v>
      </c>
      <c r="C15" s="70"/>
    </row>
    <row r="16" spans="1:256" ht="25.5">
      <c r="A16" s="71" t="s">
        <v>40</v>
      </c>
      <c r="B16" s="72" t="s">
        <v>144</v>
      </c>
      <c r="C16" s="70"/>
    </row>
    <row r="17" spans="1:3" ht="25.5">
      <c r="A17" s="71" t="s">
        <v>41</v>
      </c>
      <c r="B17" s="72" t="s">
        <v>133</v>
      </c>
      <c r="C17" s="70"/>
    </row>
    <row r="18" spans="1:3">
      <c r="A18" s="71" t="s">
        <v>42</v>
      </c>
      <c r="B18" s="72" t="s">
        <v>43</v>
      </c>
      <c r="C18" s="70"/>
    </row>
    <row r="19" spans="1:3" ht="25.5">
      <c r="A19" s="71" t="s">
        <v>44</v>
      </c>
      <c r="B19" s="72" t="s">
        <v>136</v>
      </c>
      <c r="C19" s="70"/>
    </row>
    <row r="20" spans="1:3" ht="54">
      <c r="A20" s="71" t="s">
        <v>45</v>
      </c>
      <c r="B20" s="73" t="s">
        <v>139</v>
      </c>
      <c r="C20" s="70"/>
    </row>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assword="DC70" sheet="1" objects="1" scenarios="1"/>
  <mergeCells count="3">
    <mergeCell ref="A7:C7"/>
    <mergeCell ref="A9:C9"/>
    <mergeCell ref="A11:B12"/>
  </mergeCells>
  <conditionalFormatting sqref="C13:C20">
    <cfRule type="cellIs" dxfId="3" priority="2" stopIfTrue="1" operator="equal">
      <formula>"Select one"</formula>
    </cfRule>
  </conditionalFormatting>
  <dataValidations count="2">
    <dataValidation type="list" allowBlank="1" showInputMessage="1" showErrorMessage="1" sqref="C13:C20">
      <formula1>$H$9:$H$10</formula1>
    </dataValidation>
    <dataValidation type="list" allowBlank="1" showInputMessage="1" showErrorMessage="1" sqref="WVK983032:WVK983036 IY13:IY20 SU13:SU20 ACQ13:ACQ20 AMM13:AMM20 AWI13:AWI20 BGE13:BGE20 BQA13:BQA20 BZW13:BZW20 CJS13:CJS20 CTO13:CTO20 DDK13:DDK20 DNG13:DNG20 DXC13:DXC20 EGY13:EGY20 EQU13:EQU20 FAQ13:FAQ20 FKM13:FKM20 FUI13:FUI20 GEE13:GEE20 GOA13:GOA20 GXW13:GXW20 HHS13:HHS20 HRO13:HRO20 IBK13:IBK20 ILG13:ILG20 IVC13:IVC20 JEY13:JEY20 JOU13:JOU20 JYQ13:JYQ20 KIM13:KIM20 KSI13:KSI20 LCE13:LCE20 LMA13:LMA20 LVW13:LVW20 MFS13:MFS20 MPO13:MPO20 MZK13:MZK20 NJG13:NJG20 NTC13:NTC20 OCY13:OCY20 OMU13:OMU20 OWQ13:OWQ20 PGM13:PGM20 PQI13:PQI20 QAE13:QAE20 QKA13:QKA20 QTW13:QTW20 RDS13:RDS20 RNO13:RNO20 RXK13:RXK20 SHG13:SHG20 SRC13:SRC20 TAY13:TAY20 TKU13:TKU20 TUQ13:TUQ20 UEM13:UEM20 UOI13:UOI20 UYE13:UYE20 VIA13:VIA20 VRW13:VRW20 WBS13:WBS20 WLO13:WLO20 WVK13:WVK20 C65528:C65532 IY65528:IY65532 SU65528:SU65532 ACQ65528:ACQ65532 AMM65528:AMM65532 AWI65528:AWI65532 BGE65528:BGE65532 BQA65528:BQA65532 BZW65528:BZW65532 CJS65528:CJS65532 CTO65528:CTO65532 DDK65528:DDK65532 DNG65528:DNG65532 DXC65528:DXC65532 EGY65528:EGY65532 EQU65528:EQU65532 FAQ65528:FAQ65532 FKM65528:FKM65532 FUI65528:FUI65532 GEE65528:GEE65532 GOA65528:GOA65532 GXW65528:GXW65532 HHS65528:HHS65532 HRO65528:HRO65532 IBK65528:IBK65532 ILG65528:ILG65532 IVC65528:IVC65532 JEY65528:JEY65532 JOU65528:JOU65532 JYQ65528:JYQ65532 KIM65528:KIM65532 KSI65528:KSI65532 LCE65528:LCE65532 LMA65528:LMA65532 LVW65528:LVW65532 MFS65528:MFS65532 MPO65528:MPO65532 MZK65528:MZK65532 NJG65528:NJG65532 NTC65528:NTC65532 OCY65528:OCY65532 OMU65528:OMU65532 OWQ65528:OWQ65532 PGM65528:PGM65532 PQI65528:PQI65532 QAE65528:QAE65532 QKA65528:QKA65532 QTW65528:QTW65532 RDS65528:RDS65532 RNO65528:RNO65532 RXK65528:RXK65532 SHG65528:SHG65532 SRC65528:SRC65532 TAY65528:TAY65532 TKU65528:TKU65532 TUQ65528:TUQ65532 UEM65528:UEM65532 UOI65528:UOI65532 UYE65528:UYE65532 VIA65528:VIA65532 VRW65528:VRW65532 WBS65528:WBS65532 WLO65528:WLO65532 WVK65528:WVK65532 C131064:C131068 IY131064:IY131068 SU131064:SU131068 ACQ131064:ACQ131068 AMM131064:AMM131068 AWI131064:AWI131068 BGE131064:BGE131068 BQA131064:BQA131068 BZW131064:BZW131068 CJS131064:CJS131068 CTO131064:CTO131068 DDK131064:DDK131068 DNG131064:DNG131068 DXC131064:DXC131068 EGY131064:EGY131068 EQU131064:EQU131068 FAQ131064:FAQ131068 FKM131064:FKM131068 FUI131064:FUI131068 GEE131064:GEE131068 GOA131064:GOA131068 GXW131064:GXW131068 HHS131064:HHS131068 HRO131064:HRO131068 IBK131064:IBK131068 ILG131064:ILG131068 IVC131064:IVC131068 JEY131064:JEY131068 JOU131064:JOU131068 JYQ131064:JYQ131068 KIM131064:KIM131068 KSI131064:KSI131068 LCE131064:LCE131068 LMA131064:LMA131068 LVW131064:LVW131068 MFS131064:MFS131068 MPO131064:MPO131068 MZK131064:MZK131068 NJG131064:NJG131068 NTC131064:NTC131068 OCY131064:OCY131068 OMU131064:OMU131068 OWQ131064:OWQ131068 PGM131064:PGM131068 PQI131064:PQI131068 QAE131064:QAE131068 QKA131064:QKA131068 QTW131064:QTW131068 RDS131064:RDS131068 RNO131064:RNO131068 RXK131064:RXK131068 SHG131064:SHG131068 SRC131064:SRC131068 TAY131064:TAY131068 TKU131064:TKU131068 TUQ131064:TUQ131068 UEM131064:UEM131068 UOI131064:UOI131068 UYE131064:UYE131068 VIA131064:VIA131068 VRW131064:VRW131068 WBS131064:WBS131068 WLO131064:WLO131068 WVK131064:WVK131068 C196600:C196604 IY196600:IY196604 SU196600:SU196604 ACQ196600:ACQ196604 AMM196600:AMM196604 AWI196600:AWI196604 BGE196600:BGE196604 BQA196600:BQA196604 BZW196600:BZW196604 CJS196600:CJS196604 CTO196600:CTO196604 DDK196600:DDK196604 DNG196600:DNG196604 DXC196600:DXC196604 EGY196600:EGY196604 EQU196600:EQU196604 FAQ196600:FAQ196604 FKM196600:FKM196604 FUI196600:FUI196604 GEE196600:GEE196604 GOA196600:GOA196604 GXW196600:GXW196604 HHS196600:HHS196604 HRO196600:HRO196604 IBK196600:IBK196604 ILG196600:ILG196604 IVC196600:IVC196604 JEY196600:JEY196604 JOU196600:JOU196604 JYQ196600:JYQ196604 KIM196600:KIM196604 KSI196600:KSI196604 LCE196600:LCE196604 LMA196600:LMA196604 LVW196600:LVW196604 MFS196600:MFS196604 MPO196600:MPO196604 MZK196600:MZK196604 NJG196600:NJG196604 NTC196600:NTC196604 OCY196600:OCY196604 OMU196600:OMU196604 OWQ196600:OWQ196604 PGM196600:PGM196604 PQI196600:PQI196604 QAE196600:QAE196604 QKA196600:QKA196604 QTW196600:QTW196604 RDS196600:RDS196604 RNO196600:RNO196604 RXK196600:RXK196604 SHG196600:SHG196604 SRC196600:SRC196604 TAY196600:TAY196604 TKU196600:TKU196604 TUQ196600:TUQ196604 UEM196600:UEM196604 UOI196600:UOI196604 UYE196600:UYE196604 VIA196600:VIA196604 VRW196600:VRW196604 WBS196600:WBS196604 WLO196600:WLO196604 WVK196600:WVK196604 C262136:C262140 IY262136:IY262140 SU262136:SU262140 ACQ262136:ACQ262140 AMM262136:AMM262140 AWI262136:AWI262140 BGE262136:BGE262140 BQA262136:BQA262140 BZW262136:BZW262140 CJS262136:CJS262140 CTO262136:CTO262140 DDK262136:DDK262140 DNG262136:DNG262140 DXC262136:DXC262140 EGY262136:EGY262140 EQU262136:EQU262140 FAQ262136:FAQ262140 FKM262136:FKM262140 FUI262136:FUI262140 GEE262136:GEE262140 GOA262136:GOA262140 GXW262136:GXW262140 HHS262136:HHS262140 HRO262136:HRO262140 IBK262136:IBK262140 ILG262136:ILG262140 IVC262136:IVC262140 JEY262136:JEY262140 JOU262136:JOU262140 JYQ262136:JYQ262140 KIM262136:KIM262140 KSI262136:KSI262140 LCE262136:LCE262140 LMA262136:LMA262140 LVW262136:LVW262140 MFS262136:MFS262140 MPO262136:MPO262140 MZK262136:MZK262140 NJG262136:NJG262140 NTC262136:NTC262140 OCY262136:OCY262140 OMU262136:OMU262140 OWQ262136:OWQ262140 PGM262136:PGM262140 PQI262136:PQI262140 QAE262136:QAE262140 QKA262136:QKA262140 QTW262136:QTW262140 RDS262136:RDS262140 RNO262136:RNO262140 RXK262136:RXK262140 SHG262136:SHG262140 SRC262136:SRC262140 TAY262136:TAY262140 TKU262136:TKU262140 TUQ262136:TUQ262140 UEM262136:UEM262140 UOI262136:UOI262140 UYE262136:UYE262140 VIA262136:VIA262140 VRW262136:VRW262140 WBS262136:WBS262140 WLO262136:WLO262140 WVK262136:WVK262140 C327672:C327676 IY327672:IY327676 SU327672:SU327676 ACQ327672:ACQ327676 AMM327672:AMM327676 AWI327672:AWI327676 BGE327672:BGE327676 BQA327672:BQA327676 BZW327672:BZW327676 CJS327672:CJS327676 CTO327672:CTO327676 DDK327672:DDK327676 DNG327672:DNG327676 DXC327672:DXC327676 EGY327672:EGY327676 EQU327672:EQU327676 FAQ327672:FAQ327676 FKM327672:FKM327676 FUI327672:FUI327676 GEE327672:GEE327676 GOA327672:GOA327676 GXW327672:GXW327676 HHS327672:HHS327676 HRO327672:HRO327676 IBK327672:IBK327676 ILG327672:ILG327676 IVC327672:IVC327676 JEY327672:JEY327676 JOU327672:JOU327676 JYQ327672:JYQ327676 KIM327672:KIM327676 KSI327672:KSI327676 LCE327672:LCE327676 LMA327672:LMA327676 LVW327672:LVW327676 MFS327672:MFS327676 MPO327672:MPO327676 MZK327672:MZK327676 NJG327672:NJG327676 NTC327672:NTC327676 OCY327672:OCY327676 OMU327672:OMU327676 OWQ327672:OWQ327676 PGM327672:PGM327676 PQI327672:PQI327676 QAE327672:QAE327676 QKA327672:QKA327676 QTW327672:QTW327676 RDS327672:RDS327676 RNO327672:RNO327676 RXK327672:RXK327676 SHG327672:SHG327676 SRC327672:SRC327676 TAY327672:TAY327676 TKU327672:TKU327676 TUQ327672:TUQ327676 UEM327672:UEM327676 UOI327672:UOI327676 UYE327672:UYE327676 VIA327672:VIA327676 VRW327672:VRW327676 WBS327672:WBS327676 WLO327672:WLO327676 WVK327672:WVK327676 C393208:C393212 IY393208:IY393212 SU393208:SU393212 ACQ393208:ACQ393212 AMM393208:AMM393212 AWI393208:AWI393212 BGE393208:BGE393212 BQA393208:BQA393212 BZW393208:BZW393212 CJS393208:CJS393212 CTO393208:CTO393212 DDK393208:DDK393212 DNG393208:DNG393212 DXC393208:DXC393212 EGY393208:EGY393212 EQU393208:EQU393212 FAQ393208:FAQ393212 FKM393208:FKM393212 FUI393208:FUI393212 GEE393208:GEE393212 GOA393208:GOA393212 GXW393208:GXW393212 HHS393208:HHS393212 HRO393208:HRO393212 IBK393208:IBK393212 ILG393208:ILG393212 IVC393208:IVC393212 JEY393208:JEY393212 JOU393208:JOU393212 JYQ393208:JYQ393212 KIM393208:KIM393212 KSI393208:KSI393212 LCE393208:LCE393212 LMA393208:LMA393212 LVW393208:LVW393212 MFS393208:MFS393212 MPO393208:MPO393212 MZK393208:MZK393212 NJG393208:NJG393212 NTC393208:NTC393212 OCY393208:OCY393212 OMU393208:OMU393212 OWQ393208:OWQ393212 PGM393208:PGM393212 PQI393208:PQI393212 QAE393208:QAE393212 QKA393208:QKA393212 QTW393208:QTW393212 RDS393208:RDS393212 RNO393208:RNO393212 RXK393208:RXK393212 SHG393208:SHG393212 SRC393208:SRC393212 TAY393208:TAY393212 TKU393208:TKU393212 TUQ393208:TUQ393212 UEM393208:UEM393212 UOI393208:UOI393212 UYE393208:UYE393212 VIA393208:VIA393212 VRW393208:VRW393212 WBS393208:WBS393212 WLO393208:WLO393212 WVK393208:WVK393212 C458744:C458748 IY458744:IY458748 SU458744:SU458748 ACQ458744:ACQ458748 AMM458744:AMM458748 AWI458744:AWI458748 BGE458744:BGE458748 BQA458744:BQA458748 BZW458744:BZW458748 CJS458744:CJS458748 CTO458744:CTO458748 DDK458744:DDK458748 DNG458744:DNG458748 DXC458744:DXC458748 EGY458744:EGY458748 EQU458744:EQU458748 FAQ458744:FAQ458748 FKM458744:FKM458748 FUI458744:FUI458748 GEE458744:GEE458748 GOA458744:GOA458748 GXW458744:GXW458748 HHS458744:HHS458748 HRO458744:HRO458748 IBK458744:IBK458748 ILG458744:ILG458748 IVC458744:IVC458748 JEY458744:JEY458748 JOU458744:JOU458748 JYQ458744:JYQ458748 KIM458744:KIM458748 KSI458744:KSI458748 LCE458744:LCE458748 LMA458744:LMA458748 LVW458744:LVW458748 MFS458744:MFS458748 MPO458744:MPO458748 MZK458744:MZK458748 NJG458744:NJG458748 NTC458744:NTC458748 OCY458744:OCY458748 OMU458744:OMU458748 OWQ458744:OWQ458748 PGM458744:PGM458748 PQI458744:PQI458748 QAE458744:QAE458748 QKA458744:QKA458748 QTW458744:QTW458748 RDS458744:RDS458748 RNO458744:RNO458748 RXK458744:RXK458748 SHG458744:SHG458748 SRC458744:SRC458748 TAY458744:TAY458748 TKU458744:TKU458748 TUQ458744:TUQ458748 UEM458744:UEM458748 UOI458744:UOI458748 UYE458744:UYE458748 VIA458744:VIA458748 VRW458744:VRW458748 WBS458744:WBS458748 WLO458744:WLO458748 WVK458744:WVK458748 C524280:C524284 IY524280:IY524284 SU524280:SU524284 ACQ524280:ACQ524284 AMM524280:AMM524284 AWI524280:AWI524284 BGE524280:BGE524284 BQA524280:BQA524284 BZW524280:BZW524284 CJS524280:CJS524284 CTO524280:CTO524284 DDK524280:DDK524284 DNG524280:DNG524284 DXC524280:DXC524284 EGY524280:EGY524284 EQU524280:EQU524284 FAQ524280:FAQ524284 FKM524280:FKM524284 FUI524280:FUI524284 GEE524280:GEE524284 GOA524280:GOA524284 GXW524280:GXW524284 HHS524280:HHS524284 HRO524280:HRO524284 IBK524280:IBK524284 ILG524280:ILG524284 IVC524280:IVC524284 JEY524280:JEY524284 JOU524280:JOU524284 JYQ524280:JYQ524284 KIM524280:KIM524284 KSI524280:KSI524284 LCE524280:LCE524284 LMA524280:LMA524284 LVW524280:LVW524284 MFS524280:MFS524284 MPO524280:MPO524284 MZK524280:MZK524284 NJG524280:NJG524284 NTC524280:NTC524284 OCY524280:OCY524284 OMU524280:OMU524284 OWQ524280:OWQ524284 PGM524280:PGM524284 PQI524280:PQI524284 QAE524280:QAE524284 QKA524280:QKA524284 QTW524280:QTW524284 RDS524280:RDS524284 RNO524280:RNO524284 RXK524280:RXK524284 SHG524280:SHG524284 SRC524280:SRC524284 TAY524280:TAY524284 TKU524280:TKU524284 TUQ524280:TUQ524284 UEM524280:UEM524284 UOI524280:UOI524284 UYE524280:UYE524284 VIA524280:VIA524284 VRW524280:VRW524284 WBS524280:WBS524284 WLO524280:WLO524284 WVK524280:WVK524284 C589816:C589820 IY589816:IY589820 SU589816:SU589820 ACQ589816:ACQ589820 AMM589816:AMM589820 AWI589816:AWI589820 BGE589816:BGE589820 BQA589816:BQA589820 BZW589816:BZW589820 CJS589816:CJS589820 CTO589816:CTO589820 DDK589816:DDK589820 DNG589816:DNG589820 DXC589816:DXC589820 EGY589816:EGY589820 EQU589816:EQU589820 FAQ589816:FAQ589820 FKM589816:FKM589820 FUI589816:FUI589820 GEE589816:GEE589820 GOA589816:GOA589820 GXW589816:GXW589820 HHS589816:HHS589820 HRO589816:HRO589820 IBK589816:IBK589820 ILG589816:ILG589820 IVC589816:IVC589820 JEY589816:JEY589820 JOU589816:JOU589820 JYQ589816:JYQ589820 KIM589816:KIM589820 KSI589816:KSI589820 LCE589816:LCE589820 LMA589816:LMA589820 LVW589816:LVW589820 MFS589816:MFS589820 MPO589816:MPO589820 MZK589816:MZK589820 NJG589816:NJG589820 NTC589816:NTC589820 OCY589816:OCY589820 OMU589816:OMU589820 OWQ589816:OWQ589820 PGM589816:PGM589820 PQI589816:PQI589820 QAE589816:QAE589820 QKA589816:QKA589820 QTW589816:QTW589820 RDS589816:RDS589820 RNO589816:RNO589820 RXK589816:RXK589820 SHG589816:SHG589820 SRC589816:SRC589820 TAY589816:TAY589820 TKU589816:TKU589820 TUQ589816:TUQ589820 UEM589816:UEM589820 UOI589816:UOI589820 UYE589816:UYE589820 VIA589816:VIA589820 VRW589816:VRW589820 WBS589816:WBS589820 WLO589816:WLO589820 WVK589816:WVK589820 C655352:C655356 IY655352:IY655356 SU655352:SU655356 ACQ655352:ACQ655356 AMM655352:AMM655356 AWI655352:AWI655356 BGE655352:BGE655356 BQA655352:BQA655356 BZW655352:BZW655356 CJS655352:CJS655356 CTO655352:CTO655356 DDK655352:DDK655356 DNG655352:DNG655356 DXC655352:DXC655356 EGY655352:EGY655356 EQU655352:EQU655356 FAQ655352:FAQ655356 FKM655352:FKM655356 FUI655352:FUI655356 GEE655352:GEE655356 GOA655352:GOA655356 GXW655352:GXW655356 HHS655352:HHS655356 HRO655352:HRO655356 IBK655352:IBK655356 ILG655352:ILG655356 IVC655352:IVC655356 JEY655352:JEY655356 JOU655352:JOU655356 JYQ655352:JYQ655356 KIM655352:KIM655356 KSI655352:KSI655356 LCE655352:LCE655356 LMA655352:LMA655356 LVW655352:LVW655356 MFS655352:MFS655356 MPO655352:MPO655356 MZK655352:MZK655356 NJG655352:NJG655356 NTC655352:NTC655356 OCY655352:OCY655356 OMU655352:OMU655356 OWQ655352:OWQ655356 PGM655352:PGM655356 PQI655352:PQI655356 QAE655352:QAE655356 QKA655352:QKA655356 QTW655352:QTW655356 RDS655352:RDS655356 RNO655352:RNO655356 RXK655352:RXK655356 SHG655352:SHG655356 SRC655352:SRC655356 TAY655352:TAY655356 TKU655352:TKU655356 TUQ655352:TUQ655356 UEM655352:UEM655356 UOI655352:UOI655356 UYE655352:UYE655356 VIA655352:VIA655356 VRW655352:VRW655356 WBS655352:WBS655356 WLO655352:WLO655356 WVK655352:WVK655356 C720888:C720892 IY720888:IY720892 SU720888:SU720892 ACQ720888:ACQ720892 AMM720888:AMM720892 AWI720888:AWI720892 BGE720888:BGE720892 BQA720888:BQA720892 BZW720888:BZW720892 CJS720888:CJS720892 CTO720888:CTO720892 DDK720888:DDK720892 DNG720888:DNG720892 DXC720888:DXC720892 EGY720888:EGY720892 EQU720888:EQU720892 FAQ720888:FAQ720892 FKM720888:FKM720892 FUI720888:FUI720892 GEE720888:GEE720892 GOA720888:GOA720892 GXW720888:GXW720892 HHS720888:HHS720892 HRO720888:HRO720892 IBK720888:IBK720892 ILG720888:ILG720892 IVC720888:IVC720892 JEY720888:JEY720892 JOU720888:JOU720892 JYQ720888:JYQ720892 KIM720888:KIM720892 KSI720888:KSI720892 LCE720888:LCE720892 LMA720888:LMA720892 LVW720888:LVW720892 MFS720888:MFS720892 MPO720888:MPO720892 MZK720888:MZK720892 NJG720888:NJG720892 NTC720888:NTC720892 OCY720888:OCY720892 OMU720888:OMU720892 OWQ720888:OWQ720892 PGM720888:PGM720892 PQI720888:PQI720892 QAE720888:QAE720892 QKA720888:QKA720892 QTW720888:QTW720892 RDS720888:RDS720892 RNO720888:RNO720892 RXK720888:RXK720892 SHG720888:SHG720892 SRC720888:SRC720892 TAY720888:TAY720892 TKU720888:TKU720892 TUQ720888:TUQ720892 UEM720888:UEM720892 UOI720888:UOI720892 UYE720888:UYE720892 VIA720888:VIA720892 VRW720888:VRW720892 WBS720888:WBS720892 WLO720888:WLO720892 WVK720888:WVK720892 C786424:C786428 IY786424:IY786428 SU786424:SU786428 ACQ786424:ACQ786428 AMM786424:AMM786428 AWI786424:AWI786428 BGE786424:BGE786428 BQA786424:BQA786428 BZW786424:BZW786428 CJS786424:CJS786428 CTO786424:CTO786428 DDK786424:DDK786428 DNG786424:DNG786428 DXC786424:DXC786428 EGY786424:EGY786428 EQU786424:EQU786428 FAQ786424:FAQ786428 FKM786424:FKM786428 FUI786424:FUI786428 GEE786424:GEE786428 GOA786424:GOA786428 GXW786424:GXW786428 HHS786424:HHS786428 HRO786424:HRO786428 IBK786424:IBK786428 ILG786424:ILG786428 IVC786424:IVC786428 JEY786424:JEY786428 JOU786424:JOU786428 JYQ786424:JYQ786428 KIM786424:KIM786428 KSI786424:KSI786428 LCE786424:LCE786428 LMA786424:LMA786428 LVW786424:LVW786428 MFS786424:MFS786428 MPO786424:MPO786428 MZK786424:MZK786428 NJG786424:NJG786428 NTC786424:NTC786428 OCY786424:OCY786428 OMU786424:OMU786428 OWQ786424:OWQ786428 PGM786424:PGM786428 PQI786424:PQI786428 QAE786424:QAE786428 QKA786424:QKA786428 QTW786424:QTW786428 RDS786424:RDS786428 RNO786424:RNO786428 RXK786424:RXK786428 SHG786424:SHG786428 SRC786424:SRC786428 TAY786424:TAY786428 TKU786424:TKU786428 TUQ786424:TUQ786428 UEM786424:UEM786428 UOI786424:UOI786428 UYE786424:UYE786428 VIA786424:VIA786428 VRW786424:VRW786428 WBS786424:WBS786428 WLO786424:WLO786428 WVK786424:WVK786428 C851960:C851964 IY851960:IY851964 SU851960:SU851964 ACQ851960:ACQ851964 AMM851960:AMM851964 AWI851960:AWI851964 BGE851960:BGE851964 BQA851960:BQA851964 BZW851960:BZW851964 CJS851960:CJS851964 CTO851960:CTO851964 DDK851960:DDK851964 DNG851960:DNG851964 DXC851960:DXC851964 EGY851960:EGY851964 EQU851960:EQU851964 FAQ851960:FAQ851964 FKM851960:FKM851964 FUI851960:FUI851964 GEE851960:GEE851964 GOA851960:GOA851964 GXW851960:GXW851964 HHS851960:HHS851964 HRO851960:HRO851964 IBK851960:IBK851964 ILG851960:ILG851964 IVC851960:IVC851964 JEY851960:JEY851964 JOU851960:JOU851964 JYQ851960:JYQ851964 KIM851960:KIM851964 KSI851960:KSI851964 LCE851960:LCE851964 LMA851960:LMA851964 LVW851960:LVW851964 MFS851960:MFS851964 MPO851960:MPO851964 MZK851960:MZK851964 NJG851960:NJG851964 NTC851960:NTC851964 OCY851960:OCY851964 OMU851960:OMU851964 OWQ851960:OWQ851964 PGM851960:PGM851964 PQI851960:PQI851964 QAE851960:QAE851964 QKA851960:QKA851964 QTW851960:QTW851964 RDS851960:RDS851964 RNO851960:RNO851964 RXK851960:RXK851964 SHG851960:SHG851964 SRC851960:SRC851964 TAY851960:TAY851964 TKU851960:TKU851964 TUQ851960:TUQ851964 UEM851960:UEM851964 UOI851960:UOI851964 UYE851960:UYE851964 VIA851960:VIA851964 VRW851960:VRW851964 WBS851960:WBS851964 WLO851960:WLO851964 WVK851960:WVK851964 C917496:C917500 IY917496:IY917500 SU917496:SU917500 ACQ917496:ACQ917500 AMM917496:AMM917500 AWI917496:AWI917500 BGE917496:BGE917500 BQA917496:BQA917500 BZW917496:BZW917500 CJS917496:CJS917500 CTO917496:CTO917500 DDK917496:DDK917500 DNG917496:DNG917500 DXC917496:DXC917500 EGY917496:EGY917500 EQU917496:EQU917500 FAQ917496:FAQ917500 FKM917496:FKM917500 FUI917496:FUI917500 GEE917496:GEE917500 GOA917496:GOA917500 GXW917496:GXW917500 HHS917496:HHS917500 HRO917496:HRO917500 IBK917496:IBK917500 ILG917496:ILG917500 IVC917496:IVC917500 JEY917496:JEY917500 JOU917496:JOU917500 JYQ917496:JYQ917500 KIM917496:KIM917500 KSI917496:KSI917500 LCE917496:LCE917500 LMA917496:LMA917500 LVW917496:LVW917500 MFS917496:MFS917500 MPO917496:MPO917500 MZK917496:MZK917500 NJG917496:NJG917500 NTC917496:NTC917500 OCY917496:OCY917500 OMU917496:OMU917500 OWQ917496:OWQ917500 PGM917496:PGM917500 PQI917496:PQI917500 QAE917496:QAE917500 QKA917496:QKA917500 QTW917496:QTW917500 RDS917496:RDS917500 RNO917496:RNO917500 RXK917496:RXK917500 SHG917496:SHG917500 SRC917496:SRC917500 TAY917496:TAY917500 TKU917496:TKU917500 TUQ917496:TUQ917500 UEM917496:UEM917500 UOI917496:UOI917500 UYE917496:UYE917500 VIA917496:VIA917500 VRW917496:VRW917500 WBS917496:WBS917500 WLO917496:WLO917500 WVK917496:WVK917500 C983032:C983036 IY983032:IY983036 SU983032:SU983036 ACQ983032:ACQ983036 AMM983032:AMM983036 AWI983032:AWI983036 BGE983032:BGE983036 BQA983032:BQA983036 BZW983032:BZW983036 CJS983032:CJS983036 CTO983032:CTO983036 DDK983032:DDK983036 DNG983032:DNG983036 DXC983032:DXC983036 EGY983032:EGY983036 EQU983032:EQU983036 FAQ983032:FAQ983036 FKM983032:FKM983036 FUI983032:FUI983036 GEE983032:GEE983036 GOA983032:GOA983036 GXW983032:GXW983036 HHS983032:HHS983036 HRO983032:HRO983036 IBK983032:IBK983036 ILG983032:ILG983036 IVC983032:IVC983036 JEY983032:JEY983036 JOU983032:JOU983036 JYQ983032:JYQ983036 KIM983032:KIM983036 KSI983032:KSI983036 LCE983032:LCE983036 LMA983032:LMA983036 LVW983032:LVW983036 MFS983032:MFS983036 MPO983032:MPO983036 MZK983032:MZK983036 NJG983032:NJG983036 NTC983032:NTC983036 OCY983032:OCY983036 OMU983032:OMU983036 OWQ983032:OWQ983036 PGM983032:PGM983036 PQI983032:PQI983036 QAE983032:QAE983036 QKA983032:QKA983036 QTW983032:QTW983036 RDS983032:RDS983036 RNO983032:RNO983036 RXK983032:RXK983036 SHG983032:SHG983036 SRC983032:SRC983036 TAY983032:TAY983036 TKU983032:TKU983036 TUQ983032:TUQ983036 UEM983032:UEM983036 UOI983032:UOI983036 UYE983032:UYE983036 VIA983032:VIA983036 VRW983032:VRW983036 WBS983032:WBS983036 WLO983032:WLO983036">
      <formula1>List_YesNo</formula1>
    </dataValidation>
  </dataValidation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249"/>
  <sheetViews>
    <sheetView showGridLines="0" zoomScaleNormal="100" workbookViewId="0">
      <selection activeCell="IX11" sqref="IX11"/>
    </sheetView>
  </sheetViews>
  <sheetFormatPr defaultColWidth="0" defaultRowHeight="12.75" customHeight="1" zeroHeight="1"/>
  <cols>
    <col min="1" max="1" width="12.5703125" style="76" customWidth="1"/>
    <col min="2" max="2" width="15.42578125" style="76" customWidth="1"/>
    <col min="3" max="3" width="77.140625" style="82" customWidth="1"/>
    <col min="4" max="4" width="24.85546875" style="77" customWidth="1"/>
    <col min="5" max="5" width="9.140625" style="77" customWidth="1"/>
    <col min="6" max="7" width="9.140625" style="77" hidden="1" customWidth="1"/>
    <col min="8" max="256" width="9.140625" style="77" customWidth="1"/>
    <col min="257" max="257" width="12.5703125" style="78" customWidth="1"/>
    <col min="258" max="258" width="15.42578125" style="78" customWidth="1"/>
    <col min="259" max="259" width="84.7109375" style="78" customWidth="1"/>
    <col min="260" max="260" width="7.140625" style="78" customWidth="1"/>
    <col min="261" max="512" width="9.140625" style="78" hidden="1"/>
    <col min="513" max="513" width="12.5703125" style="78" customWidth="1"/>
    <col min="514" max="514" width="15.42578125" style="78" customWidth="1"/>
    <col min="515" max="515" width="84.7109375" style="78" customWidth="1"/>
    <col min="516" max="516" width="7.140625" style="78" customWidth="1"/>
    <col min="517" max="768" width="9.140625" style="78" hidden="1"/>
    <col min="769" max="769" width="12.5703125" style="78" customWidth="1"/>
    <col min="770" max="770" width="15.42578125" style="78" customWidth="1"/>
    <col min="771" max="771" width="84.7109375" style="78" customWidth="1"/>
    <col min="772" max="772" width="7.140625" style="78" customWidth="1"/>
    <col min="773" max="1024" width="9.140625" style="78" hidden="1"/>
    <col min="1025" max="1025" width="12.5703125" style="78" customWidth="1"/>
    <col min="1026" max="1026" width="15.42578125" style="78" customWidth="1"/>
    <col min="1027" max="1027" width="84.7109375" style="78" customWidth="1"/>
    <col min="1028" max="1028" width="7.140625" style="77" customWidth="1"/>
    <col min="1029" max="1280" width="9.140625" style="77" hidden="1"/>
    <col min="1281" max="1281" width="12.5703125" style="77" customWidth="1"/>
    <col min="1282" max="1282" width="15.42578125" style="77" customWidth="1"/>
    <col min="1283" max="1283" width="84.7109375" style="77" customWidth="1"/>
    <col min="1284" max="1284" width="7.140625" style="77" customWidth="1"/>
    <col min="1285" max="1536" width="9.140625" style="77" hidden="1"/>
    <col min="1537" max="1537" width="12.5703125" style="77" customWidth="1"/>
    <col min="1538" max="1538" width="15.42578125" style="77" customWidth="1"/>
    <col min="1539" max="1539" width="84.7109375" style="77" customWidth="1"/>
    <col min="1540" max="1540" width="7.140625" style="77" customWidth="1"/>
    <col min="1541" max="1792" width="9.140625" style="77" hidden="1"/>
    <col min="1793" max="1793" width="12.5703125" style="77" customWidth="1"/>
    <col min="1794" max="1794" width="15.42578125" style="77" customWidth="1"/>
    <col min="1795" max="1795" width="84.7109375" style="77" customWidth="1"/>
    <col min="1796" max="1796" width="7.140625" style="77" customWidth="1"/>
    <col min="1797" max="2048" width="9.140625" style="77" hidden="1"/>
    <col min="2049" max="2049" width="12.5703125" style="77" customWidth="1"/>
    <col min="2050" max="2050" width="15.42578125" style="77" customWidth="1"/>
    <col min="2051" max="2051" width="84.7109375" style="77" customWidth="1"/>
    <col min="2052" max="2052" width="7.140625" style="77" customWidth="1"/>
    <col min="2053" max="2304" width="9.140625" style="77" hidden="1"/>
    <col min="2305" max="2305" width="12.5703125" style="77" customWidth="1"/>
    <col min="2306" max="2306" width="15.42578125" style="77" customWidth="1"/>
    <col min="2307" max="2307" width="84.7109375" style="77" customWidth="1"/>
    <col min="2308" max="2308" width="7.140625" style="77" customWidth="1"/>
    <col min="2309" max="2560" width="9.140625" style="77" hidden="1"/>
    <col min="2561" max="2561" width="12.5703125" style="77" customWidth="1"/>
    <col min="2562" max="2562" width="15.42578125" style="77" customWidth="1"/>
    <col min="2563" max="2563" width="84.7109375" style="77" customWidth="1"/>
    <col min="2564" max="2564" width="7.140625" style="77" customWidth="1"/>
    <col min="2565" max="2816" width="9.140625" style="77" hidden="1"/>
    <col min="2817" max="2817" width="12.5703125" style="77" customWidth="1"/>
    <col min="2818" max="2818" width="15.42578125" style="77" customWidth="1"/>
    <col min="2819" max="2819" width="84.7109375" style="77" customWidth="1"/>
    <col min="2820" max="2820" width="7.140625" style="77" customWidth="1"/>
    <col min="2821" max="3072" width="9.140625" style="77" hidden="1"/>
    <col min="3073" max="3073" width="12.5703125" style="77" customWidth="1"/>
    <col min="3074" max="3074" width="15.42578125" style="77" customWidth="1"/>
    <col min="3075" max="3075" width="84.7109375" style="77" customWidth="1"/>
    <col min="3076" max="3076" width="7.140625" style="77" customWidth="1"/>
    <col min="3077" max="3328" width="9.140625" style="77" hidden="1"/>
    <col min="3329" max="3329" width="12.5703125" style="77" customWidth="1"/>
    <col min="3330" max="3330" width="15.42578125" style="77" customWidth="1"/>
    <col min="3331" max="3331" width="84.7109375" style="77" customWidth="1"/>
    <col min="3332" max="3332" width="7.140625" style="77" customWidth="1"/>
    <col min="3333" max="3584" width="9.140625" style="77" hidden="1"/>
    <col min="3585" max="3585" width="12.5703125" style="77" customWidth="1"/>
    <col min="3586" max="3586" width="15.42578125" style="77" customWidth="1"/>
    <col min="3587" max="3587" width="84.7109375" style="77" customWidth="1"/>
    <col min="3588" max="3588" width="7.140625" style="77" customWidth="1"/>
    <col min="3589" max="3840" width="9.140625" style="77" hidden="1"/>
    <col min="3841" max="3841" width="12.5703125" style="77" customWidth="1"/>
    <col min="3842" max="3842" width="15.42578125" style="77" customWidth="1"/>
    <col min="3843" max="3843" width="84.7109375" style="77" customWidth="1"/>
    <col min="3844" max="3844" width="7.140625" style="77" customWidth="1"/>
    <col min="3845" max="4096" width="9.140625" style="77" hidden="1"/>
    <col min="4097" max="4097" width="12.5703125" style="77" customWidth="1"/>
    <col min="4098" max="4098" width="15.42578125" style="77" customWidth="1"/>
    <col min="4099" max="4099" width="84.7109375" style="77" customWidth="1"/>
    <col min="4100" max="4100" width="7.140625" style="77" customWidth="1"/>
    <col min="4101" max="4352" width="9.140625" style="77" hidden="1"/>
    <col min="4353" max="4353" width="12.5703125" style="77" customWidth="1"/>
    <col min="4354" max="4354" width="15.42578125" style="77" customWidth="1"/>
    <col min="4355" max="4355" width="84.7109375" style="77" customWidth="1"/>
    <col min="4356" max="4356" width="7.140625" style="77" customWidth="1"/>
    <col min="4357" max="4608" width="9.140625" style="77" hidden="1"/>
    <col min="4609" max="4609" width="12.5703125" style="77" customWidth="1"/>
    <col min="4610" max="4610" width="15.42578125" style="77" customWidth="1"/>
    <col min="4611" max="4611" width="84.7109375" style="77" customWidth="1"/>
    <col min="4612" max="4612" width="7.140625" style="77" customWidth="1"/>
    <col min="4613" max="4864" width="9.140625" style="77" hidden="1"/>
    <col min="4865" max="4865" width="12.5703125" style="77" customWidth="1"/>
    <col min="4866" max="4866" width="15.42578125" style="77" customWidth="1"/>
    <col min="4867" max="4867" width="84.7109375" style="77" customWidth="1"/>
    <col min="4868" max="4868" width="7.140625" style="77" customWidth="1"/>
    <col min="4869" max="5120" width="9.140625" style="77" hidden="1"/>
    <col min="5121" max="5121" width="12.5703125" style="77" customWidth="1"/>
    <col min="5122" max="5122" width="15.42578125" style="77" customWidth="1"/>
    <col min="5123" max="5123" width="84.7109375" style="77" customWidth="1"/>
    <col min="5124" max="5124" width="7.140625" style="77" customWidth="1"/>
    <col min="5125" max="5376" width="9.140625" style="77" hidden="1"/>
    <col min="5377" max="5377" width="12.5703125" style="77" customWidth="1"/>
    <col min="5378" max="5378" width="15.42578125" style="77" customWidth="1"/>
    <col min="5379" max="5379" width="84.7109375" style="77" customWidth="1"/>
    <col min="5380" max="5380" width="7.140625" style="77" customWidth="1"/>
    <col min="5381" max="5632" width="9.140625" style="77" hidden="1"/>
    <col min="5633" max="5633" width="12.5703125" style="77" customWidth="1"/>
    <col min="5634" max="5634" width="15.42578125" style="77" customWidth="1"/>
    <col min="5635" max="5635" width="84.7109375" style="77" customWidth="1"/>
    <col min="5636" max="5636" width="7.140625" style="77" customWidth="1"/>
    <col min="5637" max="5888" width="9.140625" style="77" hidden="1"/>
    <col min="5889" max="5889" width="12.5703125" style="77" customWidth="1"/>
    <col min="5890" max="5890" width="15.42578125" style="77" customWidth="1"/>
    <col min="5891" max="5891" width="84.7109375" style="77" customWidth="1"/>
    <col min="5892" max="5892" width="7.140625" style="77" customWidth="1"/>
    <col min="5893" max="6144" width="9.140625" style="77" hidden="1"/>
    <col min="6145" max="6145" width="12.5703125" style="77" customWidth="1"/>
    <col min="6146" max="6146" width="15.42578125" style="77" customWidth="1"/>
    <col min="6147" max="6147" width="84.7109375" style="77" customWidth="1"/>
    <col min="6148" max="6148" width="7.140625" style="77" customWidth="1"/>
    <col min="6149" max="6400" width="9.140625" style="77" hidden="1"/>
    <col min="6401" max="6401" width="12.5703125" style="77" customWidth="1"/>
    <col min="6402" max="6402" width="15.42578125" style="77" customWidth="1"/>
    <col min="6403" max="6403" width="84.7109375" style="77" customWidth="1"/>
    <col min="6404" max="6404" width="7.140625" style="77" customWidth="1"/>
    <col min="6405" max="6656" width="9.140625" style="77" hidden="1"/>
    <col min="6657" max="6657" width="12.5703125" style="77" customWidth="1"/>
    <col min="6658" max="6658" width="15.42578125" style="77" customWidth="1"/>
    <col min="6659" max="6659" width="84.7109375" style="77" customWidth="1"/>
    <col min="6660" max="6660" width="7.140625" style="77" customWidth="1"/>
    <col min="6661" max="6912" width="9.140625" style="77" hidden="1"/>
    <col min="6913" max="6913" width="12.5703125" style="77" customWidth="1"/>
    <col min="6914" max="6914" width="15.42578125" style="77" customWidth="1"/>
    <col min="6915" max="6915" width="84.7109375" style="77" customWidth="1"/>
    <col min="6916" max="6916" width="7.140625" style="77" customWidth="1"/>
    <col min="6917" max="7168" width="9.140625" style="77" hidden="1"/>
    <col min="7169" max="7169" width="12.5703125" style="77" customWidth="1"/>
    <col min="7170" max="7170" width="15.42578125" style="77" customWidth="1"/>
    <col min="7171" max="7171" width="84.7109375" style="77" customWidth="1"/>
    <col min="7172" max="7172" width="7.140625" style="77" customWidth="1"/>
    <col min="7173" max="7424" width="9.140625" style="77" hidden="1"/>
    <col min="7425" max="7425" width="12.5703125" style="77" customWidth="1"/>
    <col min="7426" max="7426" width="15.42578125" style="77" customWidth="1"/>
    <col min="7427" max="7427" width="84.7109375" style="77" customWidth="1"/>
    <col min="7428" max="7428" width="7.140625" style="77" customWidth="1"/>
    <col min="7429" max="7680" width="9.140625" style="77" hidden="1"/>
    <col min="7681" max="7681" width="12.5703125" style="77" customWidth="1"/>
    <col min="7682" max="7682" width="15.42578125" style="77" customWidth="1"/>
    <col min="7683" max="7683" width="84.7109375" style="77" customWidth="1"/>
    <col min="7684" max="7684" width="7.140625" style="77" customWidth="1"/>
    <col min="7685" max="7936" width="9.140625" style="77" hidden="1"/>
    <col min="7937" max="7937" width="12.5703125" style="77" customWidth="1"/>
    <col min="7938" max="7938" width="15.42578125" style="77" customWidth="1"/>
    <col min="7939" max="7939" width="84.7109375" style="77" customWidth="1"/>
    <col min="7940" max="7940" width="7.140625" style="77" customWidth="1"/>
    <col min="7941" max="8192" width="9.140625" style="77" hidden="1"/>
    <col min="8193" max="8193" width="12.5703125" style="77" customWidth="1"/>
    <col min="8194" max="8194" width="15.42578125" style="77" customWidth="1"/>
    <col min="8195" max="8195" width="84.7109375" style="77" customWidth="1"/>
    <col min="8196" max="8196" width="7.140625" style="77" customWidth="1"/>
    <col min="8197" max="8448" width="9.140625" style="77" hidden="1"/>
    <col min="8449" max="8449" width="12.5703125" style="77" customWidth="1"/>
    <col min="8450" max="8450" width="15.42578125" style="77" customWidth="1"/>
    <col min="8451" max="8451" width="84.7109375" style="77" customWidth="1"/>
    <col min="8452" max="8452" width="7.140625" style="77" customWidth="1"/>
    <col min="8453" max="8704" width="9.140625" style="77" hidden="1"/>
    <col min="8705" max="8705" width="12.5703125" style="77" customWidth="1"/>
    <col min="8706" max="8706" width="15.42578125" style="77" customWidth="1"/>
    <col min="8707" max="8707" width="84.7109375" style="77" customWidth="1"/>
    <col min="8708" max="8708" width="7.140625" style="77" customWidth="1"/>
    <col min="8709" max="8960" width="9.140625" style="77" hidden="1"/>
    <col min="8961" max="8961" width="12.5703125" style="77" customWidth="1"/>
    <col min="8962" max="8962" width="15.42578125" style="77" customWidth="1"/>
    <col min="8963" max="8963" width="84.7109375" style="77" customWidth="1"/>
    <col min="8964" max="8964" width="7.140625" style="77" customWidth="1"/>
    <col min="8965" max="9216" width="9.140625" style="77" hidden="1"/>
    <col min="9217" max="9217" width="12.5703125" style="77" customWidth="1"/>
    <col min="9218" max="9218" width="15.42578125" style="77" customWidth="1"/>
    <col min="9219" max="9219" width="84.7109375" style="77" customWidth="1"/>
    <col min="9220" max="9220" width="7.140625" style="77" customWidth="1"/>
    <col min="9221" max="9472" width="9.140625" style="77" hidden="1"/>
    <col min="9473" max="9473" width="12.5703125" style="77" customWidth="1"/>
    <col min="9474" max="9474" width="15.42578125" style="77" customWidth="1"/>
    <col min="9475" max="9475" width="84.7109375" style="77" customWidth="1"/>
    <col min="9476" max="9476" width="7.140625" style="77" customWidth="1"/>
    <col min="9477" max="9728" width="9.140625" style="77" hidden="1"/>
    <col min="9729" max="9729" width="12.5703125" style="77" customWidth="1"/>
    <col min="9730" max="9730" width="15.42578125" style="77" customWidth="1"/>
    <col min="9731" max="9731" width="84.7109375" style="77" customWidth="1"/>
    <col min="9732" max="9732" width="7.140625" style="77" customWidth="1"/>
    <col min="9733" max="9984" width="9.140625" style="77" hidden="1"/>
    <col min="9985" max="9985" width="12.5703125" style="77" customWidth="1"/>
    <col min="9986" max="9986" width="15.42578125" style="77" customWidth="1"/>
    <col min="9987" max="9987" width="84.7109375" style="77" customWidth="1"/>
    <col min="9988" max="9988" width="7.140625" style="77" customWidth="1"/>
    <col min="9989" max="10240" width="9.140625" style="77" hidden="1"/>
    <col min="10241" max="10241" width="12.5703125" style="77" customWidth="1"/>
    <col min="10242" max="10242" width="15.42578125" style="77" customWidth="1"/>
    <col min="10243" max="10243" width="84.7109375" style="77" customWidth="1"/>
    <col min="10244" max="10244" width="7.140625" style="77" customWidth="1"/>
    <col min="10245" max="10496" width="9.140625" style="77" hidden="1"/>
    <col min="10497" max="10497" width="12.5703125" style="77" customWidth="1"/>
    <col min="10498" max="10498" width="15.42578125" style="77" customWidth="1"/>
    <col min="10499" max="10499" width="84.7109375" style="77" customWidth="1"/>
    <col min="10500" max="10500" width="7.140625" style="77" customWidth="1"/>
    <col min="10501" max="10752" width="9.140625" style="77" hidden="1"/>
    <col min="10753" max="10753" width="12.5703125" style="77" customWidth="1"/>
    <col min="10754" max="10754" width="15.42578125" style="77" customWidth="1"/>
    <col min="10755" max="10755" width="84.7109375" style="77" customWidth="1"/>
    <col min="10756" max="10756" width="7.140625" style="77" customWidth="1"/>
    <col min="10757" max="11008" width="9.140625" style="77" hidden="1"/>
    <col min="11009" max="11009" width="12.5703125" style="77" customWidth="1"/>
    <col min="11010" max="11010" width="15.42578125" style="77" customWidth="1"/>
    <col min="11011" max="11011" width="84.7109375" style="77" customWidth="1"/>
    <col min="11012" max="11012" width="7.140625" style="77" customWidth="1"/>
    <col min="11013" max="11264" width="9.140625" style="77" hidden="1"/>
    <col min="11265" max="11265" width="12.5703125" style="77" customWidth="1"/>
    <col min="11266" max="11266" width="15.42578125" style="77" customWidth="1"/>
    <col min="11267" max="11267" width="84.7109375" style="77" customWidth="1"/>
    <col min="11268" max="11268" width="7.140625" style="77" customWidth="1"/>
    <col min="11269" max="11520" width="9.140625" style="77" hidden="1"/>
    <col min="11521" max="11521" width="12.5703125" style="77" customWidth="1"/>
    <col min="11522" max="11522" width="15.42578125" style="77" customWidth="1"/>
    <col min="11523" max="11523" width="84.7109375" style="77" customWidth="1"/>
    <col min="11524" max="11524" width="7.140625" style="77" customWidth="1"/>
    <col min="11525" max="11776" width="9.140625" style="77" hidden="1"/>
    <col min="11777" max="11777" width="12.5703125" style="77" customWidth="1"/>
    <col min="11778" max="11778" width="15.42578125" style="77" customWidth="1"/>
    <col min="11779" max="11779" width="84.7109375" style="77" customWidth="1"/>
    <col min="11780" max="11780" width="7.140625" style="77" customWidth="1"/>
    <col min="11781" max="12032" width="9.140625" style="77" hidden="1"/>
    <col min="12033" max="12033" width="12.5703125" style="77" customWidth="1"/>
    <col min="12034" max="12034" width="15.42578125" style="77" customWidth="1"/>
    <col min="12035" max="12035" width="84.7109375" style="77" customWidth="1"/>
    <col min="12036" max="12036" width="7.140625" style="77" customWidth="1"/>
    <col min="12037" max="12288" width="9.140625" style="77" hidden="1"/>
    <col min="12289" max="12289" width="12.5703125" style="77" customWidth="1"/>
    <col min="12290" max="12290" width="15.42578125" style="77" customWidth="1"/>
    <col min="12291" max="12291" width="84.7109375" style="77" customWidth="1"/>
    <col min="12292" max="12292" width="7.140625" style="77" customWidth="1"/>
    <col min="12293" max="12544" width="9.140625" style="77" hidden="1"/>
    <col min="12545" max="12545" width="12.5703125" style="77" customWidth="1"/>
    <col min="12546" max="12546" width="15.42578125" style="77" customWidth="1"/>
    <col min="12547" max="12547" width="84.7109375" style="77" customWidth="1"/>
    <col min="12548" max="12548" width="7.140625" style="77" customWidth="1"/>
    <col min="12549" max="12800" width="9.140625" style="77" hidden="1"/>
    <col min="12801" max="12801" width="12.5703125" style="77" customWidth="1"/>
    <col min="12802" max="12802" width="15.42578125" style="77" customWidth="1"/>
    <col min="12803" max="12803" width="84.7109375" style="77" customWidth="1"/>
    <col min="12804" max="12804" width="7.140625" style="77" customWidth="1"/>
    <col min="12805" max="13056" width="9.140625" style="77" hidden="1"/>
    <col min="13057" max="13057" width="12.5703125" style="77" customWidth="1"/>
    <col min="13058" max="13058" width="15.42578125" style="77" customWidth="1"/>
    <col min="13059" max="13059" width="84.7109375" style="77" customWidth="1"/>
    <col min="13060" max="13060" width="7.140625" style="77" customWidth="1"/>
    <col min="13061" max="13312" width="9.140625" style="77" hidden="1"/>
    <col min="13313" max="13313" width="12.5703125" style="77" customWidth="1"/>
    <col min="13314" max="13314" width="15.42578125" style="77" customWidth="1"/>
    <col min="13315" max="13315" width="84.7109375" style="77" customWidth="1"/>
    <col min="13316" max="13316" width="7.140625" style="77" customWidth="1"/>
    <col min="13317" max="13568" width="9.140625" style="77" hidden="1"/>
    <col min="13569" max="13569" width="12.5703125" style="77" customWidth="1"/>
    <col min="13570" max="13570" width="15.42578125" style="77" customWidth="1"/>
    <col min="13571" max="13571" width="84.7109375" style="77" customWidth="1"/>
    <col min="13572" max="13572" width="7.140625" style="77" customWidth="1"/>
    <col min="13573" max="13824" width="9.140625" style="77" hidden="1"/>
    <col min="13825" max="13825" width="12.5703125" style="77" customWidth="1"/>
    <col min="13826" max="13826" width="15.42578125" style="77" customWidth="1"/>
    <col min="13827" max="13827" width="84.7109375" style="77" customWidth="1"/>
    <col min="13828" max="13828" width="7.140625" style="77" customWidth="1"/>
    <col min="13829" max="14080" width="9.140625" style="77" hidden="1"/>
    <col min="14081" max="14081" width="12.5703125" style="77" customWidth="1"/>
    <col min="14082" max="14082" width="15.42578125" style="77" customWidth="1"/>
    <col min="14083" max="14083" width="84.7109375" style="77" customWidth="1"/>
    <col min="14084" max="14084" width="7.140625" style="77" customWidth="1"/>
    <col min="14085" max="14336" width="9.140625" style="77" hidden="1"/>
    <col min="14337" max="14337" width="12.5703125" style="77" customWidth="1"/>
    <col min="14338" max="14338" width="15.42578125" style="77" customWidth="1"/>
    <col min="14339" max="14339" width="84.7109375" style="77" customWidth="1"/>
    <col min="14340" max="14340" width="7.140625" style="77" customWidth="1"/>
    <col min="14341" max="14592" width="9.140625" style="77" hidden="1"/>
    <col min="14593" max="14593" width="12.5703125" style="77" customWidth="1"/>
    <col min="14594" max="14594" width="15.42578125" style="77" customWidth="1"/>
    <col min="14595" max="14595" width="84.7109375" style="77" customWidth="1"/>
    <col min="14596" max="14596" width="7.140625" style="77" customWidth="1"/>
    <col min="14597" max="14848" width="9.140625" style="77" hidden="1"/>
    <col min="14849" max="14849" width="12.5703125" style="77" customWidth="1"/>
    <col min="14850" max="14850" width="15.42578125" style="77" customWidth="1"/>
    <col min="14851" max="14851" width="84.7109375" style="77" customWidth="1"/>
    <col min="14852" max="14852" width="7.140625" style="77" customWidth="1"/>
    <col min="14853" max="15104" width="9.140625" style="77" hidden="1"/>
    <col min="15105" max="15105" width="12.5703125" style="77" customWidth="1"/>
    <col min="15106" max="15106" width="15.42578125" style="77" customWidth="1"/>
    <col min="15107" max="15107" width="84.7109375" style="77" customWidth="1"/>
    <col min="15108" max="15108" width="7.140625" style="77" customWidth="1"/>
    <col min="15109" max="15360" width="9.140625" style="77" hidden="1"/>
    <col min="15361" max="15361" width="12.5703125" style="77" customWidth="1"/>
    <col min="15362" max="15362" width="15.42578125" style="77" customWidth="1"/>
    <col min="15363" max="15363" width="84.7109375" style="77" customWidth="1"/>
    <col min="15364" max="15364" width="7.140625" style="77" customWidth="1"/>
    <col min="15365" max="15616" width="9.140625" style="77" hidden="1"/>
    <col min="15617" max="15617" width="12.5703125" style="77" customWidth="1"/>
    <col min="15618" max="15618" width="15.42578125" style="77" customWidth="1"/>
    <col min="15619" max="15619" width="84.7109375" style="77" customWidth="1"/>
    <col min="15620" max="15620" width="7.140625" style="77" customWidth="1"/>
    <col min="15621" max="15872" width="9.140625" style="77" hidden="1"/>
    <col min="15873" max="15873" width="12.5703125" style="77" customWidth="1"/>
    <col min="15874" max="15874" width="15.42578125" style="77" customWidth="1"/>
    <col min="15875" max="15875" width="84.7109375" style="77" customWidth="1"/>
    <col min="15876" max="15876" width="7.140625" style="77" customWidth="1"/>
    <col min="15877" max="16128" width="9.140625" style="77" hidden="1"/>
    <col min="16129" max="16129" width="12.5703125" style="77" customWidth="1"/>
    <col min="16130" max="16130" width="15.42578125" style="77" customWidth="1"/>
    <col min="16131" max="16131" width="84.7109375" style="77" customWidth="1"/>
    <col min="16132" max="16132" width="7.140625" style="77" customWidth="1"/>
    <col min="16133" max="16384" width="9.140625" style="77" hidden="1"/>
  </cols>
  <sheetData>
    <row r="1" spans="1:1027" ht="16.5" customHeight="1">
      <c r="C1" s="44" t="s">
        <v>28</v>
      </c>
      <c r="D1" s="75">
        <f>'T-2 Fin. Compliance Checklist'!C1</f>
        <v>0</v>
      </c>
    </row>
    <row r="2" spans="1:1027" ht="16.5" customHeight="1">
      <c r="C2" s="44" t="s">
        <v>29</v>
      </c>
      <c r="D2" s="79">
        <f>'T-2 Fin. Compliance Checklist'!C2</f>
        <v>0</v>
      </c>
    </row>
    <row r="3" spans="1:1027" s="81" customFormat="1" ht="12" customHeight="1">
      <c r="A3" s="80"/>
      <c r="B3" s="80"/>
      <c r="C3" s="80"/>
      <c r="D3" s="80"/>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c r="NY3" s="78"/>
      <c r="NZ3" s="78"/>
      <c r="OA3" s="78"/>
      <c r="OB3" s="78"/>
      <c r="OC3" s="78"/>
      <c r="OD3" s="78"/>
      <c r="OE3" s="78"/>
      <c r="OF3" s="78"/>
      <c r="OG3" s="78"/>
      <c r="OH3" s="78"/>
      <c r="OI3" s="78"/>
      <c r="OJ3" s="78"/>
      <c r="OK3" s="78"/>
      <c r="OL3" s="78"/>
      <c r="OM3" s="78"/>
      <c r="ON3" s="78"/>
      <c r="OO3" s="78"/>
      <c r="OP3" s="78"/>
      <c r="OQ3" s="78"/>
      <c r="OR3" s="78"/>
      <c r="OS3" s="78"/>
      <c r="OT3" s="78"/>
      <c r="OU3" s="78"/>
      <c r="OV3" s="78"/>
      <c r="OW3" s="78"/>
      <c r="OX3" s="78"/>
      <c r="OY3" s="78"/>
      <c r="OZ3" s="78"/>
      <c r="PA3" s="78"/>
      <c r="PB3" s="78"/>
      <c r="PC3" s="78"/>
      <c r="PD3" s="78"/>
      <c r="PE3" s="78"/>
      <c r="PF3" s="78"/>
      <c r="PG3" s="78"/>
      <c r="PH3" s="78"/>
      <c r="PI3" s="78"/>
      <c r="PJ3" s="78"/>
      <c r="PK3" s="78"/>
      <c r="PL3" s="78"/>
      <c r="PM3" s="78"/>
      <c r="PN3" s="78"/>
      <c r="PO3" s="78"/>
      <c r="PP3" s="78"/>
      <c r="PQ3" s="78"/>
      <c r="PR3" s="78"/>
      <c r="PS3" s="78"/>
      <c r="PT3" s="78"/>
      <c r="PU3" s="78"/>
      <c r="PV3" s="78"/>
      <c r="PW3" s="78"/>
      <c r="PX3" s="78"/>
      <c r="PY3" s="78"/>
      <c r="PZ3" s="78"/>
      <c r="QA3" s="78"/>
      <c r="QB3" s="78"/>
      <c r="QC3" s="78"/>
      <c r="QD3" s="78"/>
      <c r="QE3" s="78"/>
      <c r="QF3" s="78"/>
      <c r="QG3" s="78"/>
      <c r="QH3" s="78"/>
      <c r="QI3" s="78"/>
      <c r="QJ3" s="78"/>
      <c r="QK3" s="78"/>
      <c r="QL3" s="78"/>
      <c r="QM3" s="78"/>
      <c r="QN3" s="78"/>
      <c r="QO3" s="78"/>
      <c r="QP3" s="78"/>
      <c r="QQ3" s="78"/>
      <c r="QR3" s="78"/>
      <c r="QS3" s="78"/>
      <c r="QT3" s="78"/>
      <c r="QU3" s="78"/>
      <c r="QV3" s="78"/>
      <c r="QW3" s="78"/>
      <c r="QX3" s="78"/>
      <c r="QY3" s="78"/>
      <c r="QZ3" s="78"/>
      <c r="RA3" s="78"/>
      <c r="RB3" s="78"/>
      <c r="RC3" s="78"/>
      <c r="RD3" s="78"/>
      <c r="RE3" s="78"/>
      <c r="RF3" s="78"/>
      <c r="RG3" s="78"/>
      <c r="RH3" s="78"/>
      <c r="RI3" s="78"/>
      <c r="RJ3" s="78"/>
      <c r="RK3" s="78"/>
      <c r="RL3" s="78"/>
      <c r="RM3" s="78"/>
      <c r="RN3" s="78"/>
      <c r="RO3" s="78"/>
      <c r="RP3" s="78"/>
      <c r="RQ3" s="78"/>
      <c r="RR3" s="78"/>
      <c r="RS3" s="78"/>
      <c r="RT3" s="78"/>
      <c r="RU3" s="78"/>
      <c r="RV3" s="78"/>
      <c r="RW3" s="78"/>
      <c r="RX3" s="78"/>
      <c r="RY3" s="78"/>
      <c r="RZ3" s="78"/>
      <c r="SA3" s="78"/>
      <c r="SB3" s="78"/>
      <c r="SC3" s="78"/>
      <c r="SD3" s="78"/>
      <c r="SE3" s="78"/>
      <c r="SF3" s="78"/>
      <c r="SG3" s="78"/>
      <c r="SH3" s="78"/>
      <c r="SI3" s="78"/>
      <c r="SJ3" s="78"/>
      <c r="SK3" s="78"/>
      <c r="SL3" s="78"/>
      <c r="SM3" s="78"/>
      <c r="SN3" s="78"/>
      <c r="SO3" s="78"/>
      <c r="SP3" s="78"/>
      <c r="SQ3" s="78"/>
      <c r="SR3" s="78"/>
      <c r="SS3" s="78"/>
      <c r="ST3" s="78"/>
      <c r="SU3" s="78"/>
      <c r="SV3" s="78"/>
      <c r="SW3" s="78"/>
      <c r="SX3" s="78"/>
      <c r="SY3" s="78"/>
      <c r="SZ3" s="78"/>
      <c r="TA3" s="78"/>
      <c r="TB3" s="78"/>
      <c r="TC3" s="78"/>
      <c r="TD3" s="78"/>
      <c r="TE3" s="78"/>
      <c r="TF3" s="78"/>
      <c r="TG3" s="78"/>
      <c r="TH3" s="78"/>
      <c r="TI3" s="78"/>
      <c r="TJ3" s="78"/>
      <c r="TK3" s="78"/>
      <c r="TL3" s="78"/>
      <c r="TM3" s="78"/>
      <c r="TN3" s="78"/>
      <c r="TO3" s="78"/>
      <c r="TP3" s="78"/>
      <c r="TQ3" s="78"/>
      <c r="TR3" s="78"/>
      <c r="TS3" s="78"/>
      <c r="TT3" s="78"/>
      <c r="TU3" s="78"/>
      <c r="TV3" s="78"/>
      <c r="TW3" s="78"/>
      <c r="TX3" s="78"/>
      <c r="TY3" s="78"/>
      <c r="TZ3" s="78"/>
      <c r="UA3" s="78"/>
      <c r="UB3" s="78"/>
      <c r="UC3" s="78"/>
      <c r="UD3" s="78"/>
      <c r="UE3" s="78"/>
      <c r="UF3" s="78"/>
      <c r="UG3" s="78"/>
      <c r="UH3" s="78"/>
      <c r="UI3" s="78"/>
      <c r="UJ3" s="78"/>
      <c r="UK3" s="78"/>
      <c r="UL3" s="78"/>
      <c r="UM3" s="78"/>
      <c r="UN3" s="78"/>
      <c r="UO3" s="78"/>
      <c r="UP3" s="78"/>
      <c r="UQ3" s="78"/>
      <c r="UR3" s="78"/>
      <c r="US3" s="78"/>
      <c r="UT3" s="78"/>
      <c r="UU3" s="78"/>
      <c r="UV3" s="78"/>
      <c r="UW3" s="78"/>
      <c r="UX3" s="78"/>
      <c r="UY3" s="78"/>
      <c r="UZ3" s="78"/>
      <c r="VA3" s="78"/>
      <c r="VB3" s="78"/>
      <c r="VC3" s="78"/>
      <c r="VD3" s="78"/>
      <c r="VE3" s="78"/>
      <c r="VF3" s="78"/>
      <c r="VG3" s="78"/>
      <c r="VH3" s="78"/>
      <c r="VI3" s="78"/>
      <c r="VJ3" s="78"/>
      <c r="VK3" s="78"/>
      <c r="VL3" s="78"/>
      <c r="VM3" s="78"/>
      <c r="VN3" s="78"/>
      <c r="VO3" s="78"/>
      <c r="VP3" s="78"/>
      <c r="VQ3" s="78"/>
      <c r="VR3" s="78"/>
      <c r="VS3" s="78"/>
      <c r="VT3" s="78"/>
      <c r="VU3" s="78"/>
      <c r="VV3" s="78"/>
      <c r="VW3" s="78"/>
      <c r="VX3" s="78"/>
      <c r="VY3" s="78"/>
      <c r="VZ3" s="78"/>
      <c r="WA3" s="78"/>
      <c r="WB3" s="78"/>
      <c r="WC3" s="78"/>
      <c r="WD3" s="78"/>
      <c r="WE3" s="78"/>
      <c r="WF3" s="78"/>
      <c r="WG3" s="78"/>
      <c r="WH3" s="78"/>
      <c r="WI3" s="78"/>
      <c r="WJ3" s="78"/>
      <c r="WK3" s="78"/>
      <c r="WL3" s="78"/>
      <c r="WM3" s="78"/>
      <c r="WN3" s="78"/>
      <c r="WO3" s="78"/>
      <c r="WP3" s="78"/>
      <c r="WQ3" s="78"/>
      <c r="WR3" s="78"/>
      <c r="WS3" s="78"/>
      <c r="WT3" s="78"/>
      <c r="WU3" s="78"/>
      <c r="WV3" s="78"/>
      <c r="WW3" s="78"/>
      <c r="WX3" s="78"/>
      <c r="WY3" s="78"/>
      <c r="WZ3" s="78"/>
      <c r="XA3" s="78"/>
      <c r="XB3" s="78"/>
      <c r="XC3" s="78"/>
      <c r="XD3" s="78"/>
      <c r="XE3" s="78"/>
      <c r="XF3" s="78"/>
      <c r="XG3" s="78"/>
      <c r="XH3" s="78"/>
      <c r="XI3" s="78"/>
      <c r="XJ3" s="78"/>
      <c r="XK3" s="78"/>
      <c r="XL3" s="78"/>
      <c r="XM3" s="78"/>
      <c r="XN3" s="78"/>
      <c r="XO3" s="78"/>
      <c r="XP3" s="78"/>
      <c r="XQ3" s="78"/>
      <c r="XR3" s="78"/>
      <c r="XS3" s="78"/>
      <c r="XT3" s="78"/>
      <c r="XU3" s="78"/>
      <c r="XV3" s="78"/>
      <c r="XW3" s="78"/>
      <c r="XX3" s="78"/>
      <c r="XY3" s="78"/>
      <c r="XZ3" s="78"/>
      <c r="YA3" s="78"/>
      <c r="YB3" s="78"/>
      <c r="YC3" s="78"/>
      <c r="YD3" s="78"/>
      <c r="YE3" s="78"/>
      <c r="YF3" s="78"/>
      <c r="YG3" s="78"/>
      <c r="YH3" s="78"/>
      <c r="YI3" s="78"/>
      <c r="YJ3" s="78"/>
      <c r="YK3" s="78"/>
      <c r="YL3" s="78"/>
      <c r="YM3" s="78"/>
      <c r="YN3" s="78"/>
      <c r="YO3" s="78"/>
      <c r="YP3" s="78"/>
      <c r="YQ3" s="78"/>
      <c r="YR3" s="78"/>
      <c r="YS3" s="78"/>
      <c r="YT3" s="78"/>
      <c r="YU3" s="78"/>
      <c r="YV3" s="78"/>
      <c r="YW3" s="78"/>
      <c r="YX3" s="78"/>
      <c r="YY3" s="78"/>
      <c r="YZ3" s="78"/>
      <c r="ZA3" s="78"/>
      <c r="ZB3" s="78"/>
      <c r="ZC3" s="78"/>
      <c r="ZD3" s="78"/>
      <c r="ZE3" s="78"/>
      <c r="ZF3" s="78"/>
      <c r="ZG3" s="78"/>
      <c r="ZH3" s="78"/>
      <c r="ZI3" s="78"/>
      <c r="ZJ3" s="78"/>
      <c r="ZK3" s="78"/>
      <c r="ZL3" s="78"/>
      <c r="ZM3" s="78"/>
      <c r="ZN3" s="78"/>
      <c r="ZO3" s="78"/>
      <c r="ZP3" s="78"/>
      <c r="ZQ3" s="78"/>
      <c r="ZR3" s="78"/>
      <c r="ZS3" s="78"/>
      <c r="ZT3" s="78"/>
      <c r="ZU3" s="78"/>
      <c r="ZV3" s="78"/>
      <c r="ZW3" s="78"/>
      <c r="ZX3" s="78"/>
      <c r="ZY3" s="78"/>
      <c r="ZZ3" s="78"/>
      <c r="AAA3" s="78"/>
      <c r="AAB3" s="78"/>
      <c r="AAC3" s="78"/>
      <c r="AAD3" s="78"/>
      <c r="AAE3" s="78"/>
      <c r="AAF3" s="78"/>
      <c r="AAG3" s="78"/>
      <c r="AAH3" s="78"/>
      <c r="AAI3" s="78"/>
      <c r="AAJ3" s="78"/>
      <c r="AAK3" s="78"/>
      <c r="AAL3" s="78"/>
      <c r="AAM3" s="78"/>
      <c r="AAN3" s="78"/>
      <c r="AAO3" s="78"/>
      <c r="AAP3" s="78"/>
      <c r="AAQ3" s="78"/>
      <c r="AAR3" s="78"/>
      <c r="AAS3" s="78"/>
      <c r="AAT3" s="78"/>
      <c r="AAU3" s="78"/>
      <c r="AAV3" s="78"/>
      <c r="AAW3" s="78"/>
      <c r="AAX3" s="78"/>
      <c r="AAY3" s="78"/>
      <c r="AAZ3" s="78"/>
      <c r="ABA3" s="78"/>
      <c r="ABB3" s="78"/>
      <c r="ABC3" s="78"/>
      <c r="ABD3" s="78"/>
      <c r="ABE3" s="78"/>
      <c r="ABF3" s="78"/>
      <c r="ABG3" s="78"/>
      <c r="ABH3" s="78"/>
      <c r="ABI3" s="78"/>
      <c r="ABJ3" s="78"/>
      <c r="ABK3" s="78"/>
      <c r="ABL3" s="78"/>
      <c r="ABM3" s="78"/>
      <c r="ABN3" s="78"/>
      <c r="ABO3" s="78"/>
      <c r="ABP3" s="78"/>
      <c r="ABQ3" s="78"/>
      <c r="ABR3" s="78"/>
      <c r="ABS3" s="78"/>
      <c r="ABT3" s="78"/>
      <c r="ABU3" s="78"/>
      <c r="ABV3" s="78"/>
      <c r="ABW3" s="78"/>
      <c r="ABX3" s="78"/>
      <c r="ABY3" s="78"/>
      <c r="ABZ3" s="78"/>
      <c r="ACA3" s="78"/>
      <c r="ACB3" s="78"/>
      <c r="ACC3" s="78"/>
      <c r="ACD3" s="78"/>
      <c r="ACE3" s="78"/>
      <c r="ACF3" s="78"/>
      <c r="ACG3" s="78"/>
      <c r="ACH3" s="78"/>
      <c r="ACI3" s="78"/>
      <c r="ACJ3" s="78"/>
      <c r="ACK3" s="78"/>
      <c r="ACL3" s="78"/>
      <c r="ACM3" s="78"/>
      <c r="ACN3" s="78"/>
      <c r="ACO3" s="78"/>
      <c r="ACP3" s="78"/>
      <c r="ACQ3" s="78"/>
      <c r="ACR3" s="78"/>
      <c r="ACS3" s="78"/>
      <c r="ACT3" s="78"/>
      <c r="ACU3" s="78"/>
      <c r="ACV3" s="78"/>
      <c r="ACW3" s="78"/>
      <c r="ACX3" s="78"/>
      <c r="ACY3" s="78"/>
      <c r="ACZ3" s="78"/>
      <c r="ADA3" s="78"/>
      <c r="ADB3" s="78"/>
      <c r="ADC3" s="78"/>
      <c r="ADD3" s="78"/>
      <c r="ADE3" s="78"/>
      <c r="ADF3" s="78"/>
      <c r="ADG3" s="78"/>
      <c r="ADH3" s="78"/>
      <c r="ADI3" s="78"/>
      <c r="ADJ3" s="78"/>
      <c r="ADK3" s="78"/>
      <c r="ADL3" s="78"/>
      <c r="ADM3" s="78"/>
      <c r="ADN3" s="78"/>
      <c r="ADO3" s="78"/>
      <c r="ADP3" s="78"/>
      <c r="ADQ3" s="78"/>
      <c r="ADR3" s="78"/>
      <c r="ADS3" s="78"/>
      <c r="ADT3" s="78"/>
      <c r="ADU3" s="78"/>
      <c r="ADV3" s="78"/>
      <c r="ADW3" s="78"/>
      <c r="ADX3" s="78"/>
      <c r="ADY3" s="78"/>
      <c r="ADZ3" s="78"/>
      <c r="AEA3" s="78"/>
      <c r="AEB3" s="78"/>
      <c r="AEC3" s="78"/>
      <c r="AED3" s="78"/>
      <c r="AEE3" s="78"/>
      <c r="AEF3" s="78"/>
      <c r="AEG3" s="78"/>
      <c r="AEH3" s="78"/>
      <c r="AEI3" s="78"/>
      <c r="AEJ3" s="78"/>
      <c r="AEK3" s="78"/>
      <c r="AEL3" s="78"/>
      <c r="AEM3" s="78"/>
      <c r="AEN3" s="78"/>
      <c r="AEO3" s="78"/>
      <c r="AEP3" s="78"/>
      <c r="AEQ3" s="78"/>
      <c r="AER3" s="78"/>
      <c r="AES3" s="78"/>
      <c r="AET3" s="78"/>
      <c r="AEU3" s="78"/>
      <c r="AEV3" s="78"/>
      <c r="AEW3" s="78"/>
      <c r="AEX3" s="78"/>
      <c r="AEY3" s="78"/>
      <c r="AEZ3" s="78"/>
      <c r="AFA3" s="78"/>
      <c r="AFB3" s="78"/>
      <c r="AFC3" s="78"/>
      <c r="AFD3" s="78"/>
      <c r="AFE3" s="78"/>
      <c r="AFF3" s="78"/>
      <c r="AFG3" s="78"/>
      <c r="AFH3" s="78"/>
      <c r="AFI3" s="78"/>
      <c r="AFJ3" s="78"/>
      <c r="AFK3" s="78"/>
      <c r="AFL3" s="78"/>
      <c r="AFM3" s="78"/>
      <c r="AFN3" s="78"/>
      <c r="AFO3" s="78"/>
      <c r="AFP3" s="78"/>
      <c r="AFQ3" s="78"/>
      <c r="AFR3" s="78"/>
      <c r="AFS3" s="78"/>
      <c r="AFT3" s="78"/>
      <c r="AFU3" s="78"/>
      <c r="AFV3" s="78"/>
      <c r="AFW3" s="78"/>
      <c r="AFX3" s="78"/>
      <c r="AFY3" s="78"/>
      <c r="AFZ3" s="78"/>
      <c r="AGA3" s="78"/>
      <c r="AGB3" s="78"/>
      <c r="AGC3" s="78"/>
      <c r="AGD3" s="78"/>
      <c r="AGE3" s="78"/>
      <c r="AGF3" s="78"/>
      <c r="AGG3" s="78"/>
      <c r="AGH3" s="78"/>
      <c r="AGI3" s="78"/>
      <c r="AGJ3" s="78"/>
      <c r="AGK3" s="78"/>
      <c r="AGL3" s="78"/>
      <c r="AGM3" s="78"/>
      <c r="AGN3" s="78"/>
      <c r="AGO3" s="78"/>
      <c r="AGP3" s="78"/>
      <c r="AGQ3" s="78"/>
      <c r="AGR3" s="78"/>
      <c r="AGS3" s="78"/>
      <c r="AGT3" s="78"/>
      <c r="AGU3" s="78"/>
      <c r="AGV3" s="78"/>
      <c r="AGW3" s="78"/>
      <c r="AGX3" s="78"/>
      <c r="AGY3" s="78"/>
      <c r="AGZ3" s="78"/>
      <c r="AHA3" s="78"/>
      <c r="AHB3" s="78"/>
      <c r="AHC3" s="78"/>
      <c r="AHD3" s="78"/>
      <c r="AHE3" s="78"/>
      <c r="AHF3" s="78"/>
      <c r="AHG3" s="78"/>
      <c r="AHH3" s="78"/>
      <c r="AHI3" s="78"/>
      <c r="AHJ3" s="78"/>
      <c r="AHK3" s="78"/>
      <c r="AHL3" s="78"/>
      <c r="AHM3" s="78"/>
      <c r="AHN3" s="78"/>
      <c r="AHO3" s="78"/>
      <c r="AHP3" s="78"/>
      <c r="AHQ3" s="78"/>
      <c r="AHR3" s="78"/>
      <c r="AHS3" s="78"/>
      <c r="AHT3" s="78"/>
      <c r="AHU3" s="78"/>
      <c r="AHV3" s="78"/>
      <c r="AHW3" s="78"/>
      <c r="AHX3" s="78"/>
      <c r="AHY3" s="78"/>
      <c r="AHZ3" s="78"/>
      <c r="AIA3" s="78"/>
      <c r="AIB3" s="78"/>
      <c r="AIC3" s="78"/>
      <c r="AID3" s="78"/>
      <c r="AIE3" s="78"/>
      <c r="AIF3" s="78"/>
      <c r="AIG3" s="78"/>
      <c r="AIH3" s="78"/>
      <c r="AII3" s="78"/>
      <c r="AIJ3" s="78"/>
      <c r="AIK3" s="78"/>
      <c r="AIL3" s="78"/>
      <c r="AIM3" s="78"/>
      <c r="AIN3" s="78"/>
      <c r="AIO3" s="78"/>
      <c r="AIP3" s="78"/>
      <c r="AIQ3" s="78"/>
      <c r="AIR3" s="78"/>
      <c r="AIS3" s="78"/>
      <c r="AIT3" s="78"/>
      <c r="AIU3" s="78"/>
      <c r="AIV3" s="78"/>
      <c r="AIW3" s="78"/>
      <c r="AIX3" s="78"/>
      <c r="AIY3" s="78"/>
      <c r="AIZ3" s="78"/>
      <c r="AJA3" s="78"/>
      <c r="AJB3" s="78"/>
      <c r="AJC3" s="78"/>
      <c r="AJD3" s="78"/>
      <c r="AJE3" s="78"/>
      <c r="AJF3" s="78"/>
      <c r="AJG3" s="78"/>
      <c r="AJH3" s="78"/>
      <c r="AJI3" s="78"/>
      <c r="AJJ3" s="78"/>
      <c r="AJK3" s="78"/>
      <c r="AJL3" s="78"/>
      <c r="AJM3" s="78"/>
      <c r="AJN3" s="78"/>
      <c r="AJO3" s="78"/>
      <c r="AJP3" s="78"/>
      <c r="AJQ3" s="78"/>
      <c r="AJR3" s="78"/>
      <c r="AJS3" s="78"/>
      <c r="AJT3" s="78"/>
      <c r="AJU3" s="78"/>
      <c r="AJV3" s="78"/>
      <c r="AJW3" s="78"/>
      <c r="AJX3" s="78"/>
      <c r="AJY3" s="78"/>
      <c r="AJZ3" s="78"/>
      <c r="AKA3" s="78"/>
      <c r="AKB3" s="78"/>
      <c r="AKC3" s="78"/>
      <c r="AKD3" s="78"/>
      <c r="AKE3" s="78"/>
      <c r="AKF3" s="78"/>
      <c r="AKG3" s="78"/>
      <c r="AKH3" s="78"/>
      <c r="AKI3" s="78"/>
      <c r="AKJ3" s="78"/>
      <c r="AKK3" s="78"/>
      <c r="AKL3" s="78"/>
      <c r="AKM3" s="78"/>
      <c r="AKN3" s="78"/>
      <c r="AKO3" s="78"/>
      <c r="AKP3" s="78"/>
      <c r="AKQ3" s="78"/>
      <c r="AKR3" s="78"/>
      <c r="AKS3" s="78"/>
      <c r="AKT3" s="78"/>
      <c r="AKU3" s="78"/>
      <c r="AKV3" s="78"/>
      <c r="AKW3" s="78"/>
      <c r="AKX3" s="78"/>
      <c r="AKY3" s="78"/>
      <c r="AKZ3" s="78"/>
      <c r="ALA3" s="78"/>
      <c r="ALB3" s="78"/>
      <c r="ALC3" s="78"/>
      <c r="ALD3" s="78"/>
      <c r="ALE3" s="78"/>
      <c r="ALF3" s="78"/>
      <c r="ALG3" s="78"/>
      <c r="ALH3" s="78"/>
      <c r="ALI3" s="78"/>
      <c r="ALJ3" s="78"/>
      <c r="ALK3" s="78"/>
      <c r="ALL3" s="78"/>
      <c r="ALM3" s="78"/>
      <c r="ALN3" s="78"/>
      <c r="ALO3" s="78"/>
      <c r="ALP3" s="78"/>
      <c r="ALQ3" s="78"/>
      <c r="ALR3" s="78"/>
      <c r="ALS3" s="78"/>
      <c r="ALT3" s="78"/>
      <c r="ALU3" s="78"/>
      <c r="ALV3" s="78"/>
      <c r="ALW3" s="78"/>
      <c r="ALX3" s="78"/>
      <c r="ALY3" s="78"/>
      <c r="ALZ3" s="78"/>
      <c r="AMA3" s="78"/>
      <c r="AMB3" s="78"/>
      <c r="AMC3" s="78"/>
      <c r="AMD3" s="78"/>
      <c r="AME3" s="78"/>
      <c r="AMF3" s="78"/>
      <c r="AMG3" s="78"/>
      <c r="AMH3" s="78"/>
      <c r="AMI3" s="78"/>
      <c r="AMJ3" s="78"/>
      <c r="AMK3" s="78"/>
      <c r="AML3" s="78"/>
      <c r="AMM3" s="78"/>
    </row>
    <row r="4" spans="1:1027" ht="20.25">
      <c r="A4" s="3" t="s">
        <v>0</v>
      </c>
    </row>
    <row r="5" spans="1:1027" ht="18">
      <c r="A5" s="51" t="s">
        <v>46</v>
      </c>
    </row>
    <row r="6" spans="1:1027" s="43" customFormat="1" ht="15.75" customHeight="1">
      <c r="A6" s="55"/>
      <c r="B6" s="83"/>
      <c r="C6" s="5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c r="NV6" s="84"/>
      <c r="NW6" s="84"/>
      <c r="NX6" s="84"/>
      <c r="NY6" s="84"/>
      <c r="NZ6" s="84"/>
      <c r="OA6" s="84"/>
      <c r="OB6" s="84"/>
      <c r="OC6" s="84"/>
      <c r="OD6" s="84"/>
      <c r="OE6" s="84"/>
      <c r="OF6" s="84"/>
      <c r="OG6" s="84"/>
      <c r="OH6" s="84"/>
      <c r="OI6" s="84"/>
      <c r="OJ6" s="84"/>
      <c r="OK6" s="84"/>
      <c r="OL6" s="84"/>
      <c r="OM6" s="84"/>
      <c r="ON6" s="84"/>
      <c r="OO6" s="84"/>
      <c r="OP6" s="84"/>
      <c r="OQ6" s="84"/>
      <c r="OR6" s="84"/>
      <c r="OS6" s="84"/>
      <c r="OT6" s="84"/>
      <c r="OU6" s="84"/>
      <c r="OV6" s="84"/>
      <c r="OW6" s="84"/>
      <c r="OX6" s="84"/>
      <c r="OY6" s="84"/>
      <c r="OZ6" s="84"/>
      <c r="PA6" s="84"/>
      <c r="PB6" s="84"/>
      <c r="PC6" s="84"/>
      <c r="PD6" s="84"/>
      <c r="PE6" s="84"/>
      <c r="PF6" s="84"/>
      <c r="PG6" s="84"/>
      <c r="PH6" s="84"/>
      <c r="PI6" s="84"/>
      <c r="PJ6" s="84"/>
      <c r="PK6" s="84"/>
      <c r="PL6" s="84"/>
      <c r="PM6" s="84"/>
      <c r="PN6" s="84"/>
      <c r="PO6" s="84"/>
      <c r="PP6" s="84"/>
      <c r="PQ6" s="84"/>
      <c r="PR6" s="84"/>
      <c r="PS6" s="84"/>
      <c r="PT6" s="84"/>
      <c r="PU6" s="84"/>
      <c r="PV6" s="84"/>
      <c r="PW6" s="84"/>
      <c r="PX6" s="84"/>
      <c r="PY6" s="84"/>
      <c r="PZ6" s="84"/>
      <c r="QA6" s="84"/>
      <c r="QB6" s="84"/>
      <c r="QC6" s="84"/>
      <c r="QD6" s="84"/>
      <c r="QE6" s="84"/>
      <c r="QF6" s="84"/>
      <c r="QG6" s="84"/>
      <c r="QH6" s="84"/>
      <c r="QI6" s="84"/>
      <c r="QJ6" s="84"/>
      <c r="QK6" s="84"/>
      <c r="QL6" s="84"/>
      <c r="QM6" s="84"/>
      <c r="QN6" s="84"/>
      <c r="QO6" s="84"/>
      <c r="QP6" s="84"/>
      <c r="QQ6" s="84"/>
      <c r="QR6" s="84"/>
      <c r="QS6" s="84"/>
      <c r="QT6" s="84"/>
      <c r="QU6" s="84"/>
      <c r="QV6" s="84"/>
      <c r="QW6" s="84"/>
      <c r="QX6" s="84"/>
      <c r="QY6" s="84"/>
      <c r="QZ6" s="84"/>
      <c r="RA6" s="84"/>
      <c r="RB6" s="84"/>
      <c r="RC6" s="84"/>
      <c r="RD6" s="84"/>
      <c r="RE6" s="84"/>
      <c r="RF6" s="84"/>
      <c r="RG6" s="84"/>
      <c r="RH6" s="84"/>
      <c r="RI6" s="84"/>
      <c r="RJ6" s="84"/>
      <c r="RK6" s="84"/>
      <c r="RL6" s="84"/>
      <c r="RM6" s="84"/>
      <c r="RN6" s="84"/>
      <c r="RO6" s="84"/>
      <c r="RP6" s="84"/>
      <c r="RQ6" s="84"/>
      <c r="RR6" s="84"/>
      <c r="RS6" s="84"/>
      <c r="RT6" s="84"/>
      <c r="RU6" s="84"/>
      <c r="RV6" s="84"/>
      <c r="RW6" s="84"/>
      <c r="RX6" s="84"/>
      <c r="RY6" s="84"/>
      <c r="RZ6" s="84"/>
      <c r="SA6" s="84"/>
      <c r="SB6" s="84"/>
      <c r="SC6" s="84"/>
      <c r="SD6" s="84"/>
      <c r="SE6" s="84"/>
      <c r="SF6" s="84"/>
      <c r="SG6" s="84"/>
      <c r="SH6" s="84"/>
      <c r="SI6" s="84"/>
      <c r="SJ6" s="84"/>
      <c r="SK6" s="84"/>
      <c r="SL6" s="84"/>
      <c r="SM6" s="84"/>
      <c r="SN6" s="84"/>
      <c r="SO6" s="84"/>
      <c r="SP6" s="84"/>
      <c r="SQ6" s="84"/>
      <c r="SR6" s="84"/>
      <c r="SS6" s="84"/>
      <c r="ST6" s="84"/>
      <c r="SU6" s="84"/>
      <c r="SV6" s="84"/>
      <c r="SW6" s="84"/>
      <c r="SX6" s="84"/>
      <c r="SY6" s="84"/>
      <c r="SZ6" s="84"/>
      <c r="TA6" s="84"/>
      <c r="TB6" s="84"/>
      <c r="TC6" s="84"/>
      <c r="TD6" s="84"/>
      <c r="TE6" s="84"/>
      <c r="TF6" s="84"/>
      <c r="TG6" s="84"/>
      <c r="TH6" s="84"/>
      <c r="TI6" s="84"/>
      <c r="TJ6" s="84"/>
      <c r="TK6" s="84"/>
      <c r="TL6" s="84"/>
      <c r="TM6" s="84"/>
      <c r="TN6" s="84"/>
      <c r="TO6" s="84"/>
      <c r="TP6" s="84"/>
      <c r="TQ6" s="84"/>
      <c r="TR6" s="84"/>
      <c r="TS6" s="84"/>
      <c r="TT6" s="84"/>
      <c r="TU6" s="84"/>
      <c r="TV6" s="84"/>
      <c r="TW6" s="84"/>
      <c r="TX6" s="84"/>
      <c r="TY6" s="84"/>
      <c r="TZ6" s="84"/>
      <c r="UA6" s="84"/>
      <c r="UB6" s="84"/>
      <c r="UC6" s="84"/>
      <c r="UD6" s="84"/>
      <c r="UE6" s="84"/>
      <c r="UF6" s="84"/>
      <c r="UG6" s="84"/>
      <c r="UH6" s="84"/>
      <c r="UI6" s="84"/>
      <c r="UJ6" s="84"/>
      <c r="UK6" s="84"/>
      <c r="UL6" s="84"/>
      <c r="UM6" s="84"/>
      <c r="UN6" s="84"/>
      <c r="UO6" s="84"/>
      <c r="UP6" s="84"/>
      <c r="UQ6" s="84"/>
      <c r="UR6" s="84"/>
      <c r="US6" s="84"/>
      <c r="UT6" s="84"/>
      <c r="UU6" s="84"/>
      <c r="UV6" s="84"/>
      <c r="UW6" s="84"/>
      <c r="UX6" s="84"/>
      <c r="UY6" s="84"/>
      <c r="UZ6" s="84"/>
      <c r="VA6" s="84"/>
      <c r="VB6" s="84"/>
      <c r="VC6" s="84"/>
      <c r="VD6" s="84"/>
      <c r="VE6" s="84"/>
      <c r="VF6" s="84"/>
      <c r="VG6" s="84"/>
      <c r="VH6" s="84"/>
      <c r="VI6" s="84"/>
      <c r="VJ6" s="84"/>
      <c r="VK6" s="84"/>
      <c r="VL6" s="84"/>
      <c r="VM6" s="84"/>
      <c r="VN6" s="84"/>
      <c r="VO6" s="84"/>
      <c r="VP6" s="84"/>
      <c r="VQ6" s="84"/>
      <c r="VR6" s="84"/>
      <c r="VS6" s="84"/>
      <c r="VT6" s="84"/>
      <c r="VU6" s="84"/>
      <c r="VV6" s="84"/>
      <c r="VW6" s="84"/>
      <c r="VX6" s="84"/>
      <c r="VY6" s="84"/>
      <c r="VZ6" s="84"/>
      <c r="WA6" s="84"/>
      <c r="WB6" s="84"/>
      <c r="WC6" s="84"/>
      <c r="WD6" s="84"/>
      <c r="WE6" s="84"/>
      <c r="WF6" s="84"/>
      <c r="WG6" s="84"/>
      <c r="WH6" s="84"/>
      <c r="WI6" s="84"/>
      <c r="WJ6" s="84"/>
      <c r="WK6" s="84"/>
      <c r="WL6" s="84"/>
      <c r="WM6" s="84"/>
      <c r="WN6" s="84"/>
      <c r="WO6" s="84"/>
      <c r="WP6" s="84"/>
      <c r="WQ6" s="84"/>
      <c r="WR6" s="84"/>
      <c r="WS6" s="84"/>
      <c r="WT6" s="84"/>
      <c r="WU6" s="84"/>
      <c r="WV6" s="84"/>
      <c r="WW6" s="84"/>
      <c r="WX6" s="84"/>
      <c r="WY6" s="84"/>
      <c r="WZ6" s="84"/>
      <c r="XA6" s="84"/>
      <c r="XB6" s="84"/>
      <c r="XC6" s="84"/>
      <c r="XD6" s="84"/>
      <c r="XE6" s="84"/>
      <c r="XF6" s="84"/>
      <c r="XG6" s="84"/>
      <c r="XH6" s="84"/>
      <c r="XI6" s="84"/>
      <c r="XJ6" s="84"/>
      <c r="XK6" s="84"/>
      <c r="XL6" s="84"/>
      <c r="XM6" s="84"/>
      <c r="XN6" s="84"/>
      <c r="XO6" s="84"/>
      <c r="XP6" s="84"/>
      <c r="XQ6" s="84"/>
      <c r="XR6" s="84"/>
      <c r="XS6" s="84"/>
      <c r="XT6" s="84"/>
      <c r="XU6" s="84"/>
      <c r="XV6" s="84"/>
      <c r="XW6" s="84"/>
      <c r="XX6" s="84"/>
      <c r="XY6" s="84"/>
      <c r="XZ6" s="84"/>
      <c r="YA6" s="84"/>
      <c r="YB6" s="84"/>
      <c r="YC6" s="84"/>
      <c r="YD6" s="84"/>
      <c r="YE6" s="84"/>
      <c r="YF6" s="84"/>
      <c r="YG6" s="84"/>
      <c r="YH6" s="84"/>
      <c r="YI6" s="84"/>
      <c r="YJ6" s="84"/>
      <c r="YK6" s="84"/>
      <c r="YL6" s="84"/>
      <c r="YM6" s="84"/>
      <c r="YN6" s="84"/>
      <c r="YO6" s="84"/>
      <c r="YP6" s="84"/>
      <c r="YQ6" s="84"/>
      <c r="YR6" s="84"/>
      <c r="YS6" s="84"/>
      <c r="YT6" s="84"/>
      <c r="YU6" s="84"/>
      <c r="YV6" s="84"/>
      <c r="YW6" s="84"/>
      <c r="YX6" s="84"/>
      <c r="YY6" s="84"/>
      <c r="YZ6" s="84"/>
      <c r="ZA6" s="84"/>
      <c r="ZB6" s="84"/>
      <c r="ZC6" s="84"/>
      <c r="ZD6" s="84"/>
      <c r="ZE6" s="84"/>
      <c r="ZF6" s="84"/>
      <c r="ZG6" s="84"/>
      <c r="ZH6" s="84"/>
      <c r="ZI6" s="84"/>
      <c r="ZJ6" s="84"/>
      <c r="ZK6" s="84"/>
      <c r="ZL6" s="84"/>
      <c r="ZM6" s="84"/>
      <c r="ZN6" s="84"/>
      <c r="ZO6" s="84"/>
      <c r="ZP6" s="84"/>
      <c r="ZQ6" s="84"/>
      <c r="ZR6" s="84"/>
      <c r="ZS6" s="84"/>
      <c r="ZT6" s="84"/>
      <c r="ZU6" s="84"/>
      <c r="ZV6" s="84"/>
      <c r="ZW6" s="84"/>
      <c r="ZX6" s="84"/>
      <c r="ZY6" s="84"/>
      <c r="ZZ6" s="84"/>
      <c r="AAA6" s="84"/>
      <c r="AAB6" s="84"/>
      <c r="AAC6" s="84"/>
      <c r="AAD6" s="84"/>
      <c r="AAE6" s="84"/>
      <c r="AAF6" s="84"/>
      <c r="AAG6" s="84"/>
      <c r="AAH6" s="84"/>
      <c r="AAI6" s="84"/>
      <c r="AAJ6" s="84"/>
      <c r="AAK6" s="84"/>
      <c r="AAL6" s="84"/>
      <c r="AAM6" s="84"/>
      <c r="AAN6" s="84"/>
      <c r="AAO6" s="84"/>
      <c r="AAP6" s="84"/>
      <c r="AAQ6" s="84"/>
      <c r="AAR6" s="84"/>
      <c r="AAS6" s="84"/>
      <c r="AAT6" s="84"/>
      <c r="AAU6" s="84"/>
      <c r="AAV6" s="84"/>
      <c r="AAW6" s="84"/>
      <c r="AAX6" s="84"/>
      <c r="AAY6" s="84"/>
      <c r="AAZ6" s="84"/>
      <c r="ABA6" s="84"/>
      <c r="ABB6" s="84"/>
      <c r="ABC6" s="84"/>
      <c r="ABD6" s="84"/>
      <c r="ABE6" s="84"/>
      <c r="ABF6" s="84"/>
      <c r="ABG6" s="84"/>
      <c r="ABH6" s="84"/>
      <c r="ABI6" s="84"/>
      <c r="ABJ6" s="84"/>
      <c r="ABK6" s="84"/>
      <c r="ABL6" s="84"/>
      <c r="ABM6" s="84"/>
      <c r="ABN6" s="84"/>
      <c r="ABO6" s="84"/>
      <c r="ABP6" s="84"/>
      <c r="ABQ6" s="84"/>
      <c r="ABR6" s="84"/>
      <c r="ABS6" s="84"/>
      <c r="ABT6" s="84"/>
      <c r="ABU6" s="84"/>
      <c r="ABV6" s="84"/>
      <c r="ABW6" s="84"/>
      <c r="ABX6" s="84"/>
      <c r="ABY6" s="84"/>
      <c r="ABZ6" s="84"/>
      <c r="ACA6" s="84"/>
      <c r="ACB6" s="84"/>
      <c r="ACC6" s="84"/>
      <c r="ACD6" s="84"/>
      <c r="ACE6" s="84"/>
      <c r="ACF6" s="84"/>
      <c r="ACG6" s="84"/>
      <c r="ACH6" s="84"/>
      <c r="ACI6" s="84"/>
      <c r="ACJ6" s="84"/>
      <c r="ACK6" s="84"/>
      <c r="ACL6" s="84"/>
      <c r="ACM6" s="84"/>
      <c r="ACN6" s="84"/>
      <c r="ACO6" s="84"/>
      <c r="ACP6" s="84"/>
      <c r="ACQ6" s="84"/>
      <c r="ACR6" s="84"/>
      <c r="ACS6" s="84"/>
      <c r="ACT6" s="84"/>
      <c r="ACU6" s="84"/>
      <c r="ACV6" s="84"/>
      <c r="ACW6" s="84"/>
      <c r="ACX6" s="84"/>
      <c r="ACY6" s="84"/>
      <c r="ACZ6" s="84"/>
      <c r="ADA6" s="84"/>
      <c r="ADB6" s="84"/>
      <c r="ADC6" s="84"/>
      <c r="ADD6" s="84"/>
      <c r="ADE6" s="84"/>
      <c r="ADF6" s="84"/>
      <c r="ADG6" s="84"/>
      <c r="ADH6" s="84"/>
      <c r="ADI6" s="84"/>
      <c r="ADJ6" s="84"/>
      <c r="ADK6" s="84"/>
      <c r="ADL6" s="84"/>
      <c r="ADM6" s="84"/>
      <c r="ADN6" s="84"/>
      <c r="ADO6" s="84"/>
      <c r="ADP6" s="84"/>
      <c r="ADQ6" s="84"/>
      <c r="ADR6" s="84"/>
      <c r="ADS6" s="84"/>
      <c r="ADT6" s="84"/>
      <c r="ADU6" s="84"/>
      <c r="ADV6" s="84"/>
      <c r="ADW6" s="84"/>
      <c r="ADX6" s="84"/>
      <c r="ADY6" s="84"/>
      <c r="ADZ6" s="84"/>
      <c r="AEA6" s="84"/>
      <c r="AEB6" s="84"/>
      <c r="AEC6" s="84"/>
      <c r="AED6" s="84"/>
      <c r="AEE6" s="84"/>
      <c r="AEF6" s="84"/>
      <c r="AEG6" s="84"/>
      <c r="AEH6" s="84"/>
      <c r="AEI6" s="84"/>
      <c r="AEJ6" s="84"/>
      <c r="AEK6" s="84"/>
      <c r="AEL6" s="84"/>
      <c r="AEM6" s="84"/>
      <c r="AEN6" s="84"/>
      <c r="AEO6" s="84"/>
      <c r="AEP6" s="84"/>
      <c r="AEQ6" s="84"/>
      <c r="AER6" s="84"/>
      <c r="AES6" s="84"/>
      <c r="AET6" s="84"/>
      <c r="AEU6" s="84"/>
      <c r="AEV6" s="84"/>
      <c r="AEW6" s="84"/>
      <c r="AEX6" s="84"/>
      <c r="AEY6" s="84"/>
      <c r="AEZ6" s="84"/>
      <c r="AFA6" s="84"/>
      <c r="AFB6" s="84"/>
      <c r="AFC6" s="84"/>
      <c r="AFD6" s="84"/>
      <c r="AFE6" s="84"/>
      <c r="AFF6" s="84"/>
      <c r="AFG6" s="84"/>
      <c r="AFH6" s="84"/>
      <c r="AFI6" s="84"/>
      <c r="AFJ6" s="84"/>
      <c r="AFK6" s="84"/>
      <c r="AFL6" s="84"/>
      <c r="AFM6" s="84"/>
      <c r="AFN6" s="84"/>
      <c r="AFO6" s="84"/>
      <c r="AFP6" s="84"/>
      <c r="AFQ6" s="84"/>
      <c r="AFR6" s="84"/>
      <c r="AFS6" s="84"/>
      <c r="AFT6" s="84"/>
      <c r="AFU6" s="84"/>
      <c r="AFV6" s="84"/>
      <c r="AFW6" s="84"/>
      <c r="AFX6" s="84"/>
      <c r="AFY6" s="84"/>
      <c r="AFZ6" s="84"/>
      <c r="AGA6" s="84"/>
      <c r="AGB6" s="84"/>
      <c r="AGC6" s="84"/>
      <c r="AGD6" s="84"/>
      <c r="AGE6" s="84"/>
      <c r="AGF6" s="84"/>
      <c r="AGG6" s="84"/>
      <c r="AGH6" s="84"/>
      <c r="AGI6" s="84"/>
      <c r="AGJ6" s="84"/>
      <c r="AGK6" s="84"/>
      <c r="AGL6" s="84"/>
      <c r="AGM6" s="84"/>
      <c r="AGN6" s="84"/>
      <c r="AGO6" s="84"/>
      <c r="AGP6" s="84"/>
      <c r="AGQ6" s="84"/>
      <c r="AGR6" s="84"/>
      <c r="AGS6" s="84"/>
      <c r="AGT6" s="84"/>
      <c r="AGU6" s="84"/>
      <c r="AGV6" s="84"/>
      <c r="AGW6" s="84"/>
      <c r="AGX6" s="84"/>
      <c r="AGY6" s="84"/>
      <c r="AGZ6" s="84"/>
      <c r="AHA6" s="84"/>
      <c r="AHB6" s="84"/>
      <c r="AHC6" s="84"/>
      <c r="AHD6" s="84"/>
      <c r="AHE6" s="84"/>
      <c r="AHF6" s="84"/>
      <c r="AHG6" s="84"/>
      <c r="AHH6" s="84"/>
      <c r="AHI6" s="84"/>
      <c r="AHJ6" s="84"/>
      <c r="AHK6" s="84"/>
      <c r="AHL6" s="84"/>
      <c r="AHM6" s="84"/>
      <c r="AHN6" s="84"/>
      <c r="AHO6" s="84"/>
      <c r="AHP6" s="84"/>
      <c r="AHQ6" s="84"/>
      <c r="AHR6" s="84"/>
      <c r="AHS6" s="84"/>
      <c r="AHT6" s="84"/>
      <c r="AHU6" s="84"/>
      <c r="AHV6" s="84"/>
      <c r="AHW6" s="84"/>
      <c r="AHX6" s="84"/>
      <c r="AHY6" s="84"/>
      <c r="AHZ6" s="84"/>
      <c r="AIA6" s="84"/>
      <c r="AIB6" s="84"/>
      <c r="AIC6" s="84"/>
      <c r="AID6" s="84"/>
      <c r="AIE6" s="84"/>
      <c r="AIF6" s="84"/>
      <c r="AIG6" s="84"/>
      <c r="AIH6" s="84"/>
      <c r="AII6" s="84"/>
      <c r="AIJ6" s="84"/>
      <c r="AIK6" s="84"/>
      <c r="AIL6" s="84"/>
      <c r="AIM6" s="84"/>
      <c r="AIN6" s="84"/>
      <c r="AIO6" s="84"/>
      <c r="AIP6" s="84"/>
      <c r="AIQ6" s="84"/>
      <c r="AIR6" s="84"/>
      <c r="AIS6" s="84"/>
      <c r="AIT6" s="84"/>
      <c r="AIU6" s="84"/>
      <c r="AIV6" s="84"/>
      <c r="AIW6" s="84"/>
      <c r="AIX6" s="84"/>
      <c r="AIY6" s="84"/>
      <c r="AIZ6" s="84"/>
      <c r="AJA6" s="84"/>
      <c r="AJB6" s="84"/>
      <c r="AJC6" s="84"/>
      <c r="AJD6" s="84"/>
      <c r="AJE6" s="84"/>
      <c r="AJF6" s="84"/>
      <c r="AJG6" s="84"/>
      <c r="AJH6" s="84"/>
      <c r="AJI6" s="84"/>
      <c r="AJJ6" s="84"/>
      <c r="AJK6" s="84"/>
      <c r="AJL6" s="84"/>
      <c r="AJM6" s="84"/>
      <c r="AJN6" s="84"/>
      <c r="AJO6" s="84"/>
      <c r="AJP6" s="84"/>
      <c r="AJQ6" s="84"/>
      <c r="AJR6" s="84"/>
      <c r="AJS6" s="84"/>
      <c r="AJT6" s="84"/>
      <c r="AJU6" s="84"/>
      <c r="AJV6" s="84"/>
      <c r="AJW6" s="84"/>
      <c r="AJX6" s="84"/>
      <c r="AJY6" s="84"/>
      <c r="AJZ6" s="84"/>
      <c r="AKA6" s="84"/>
      <c r="AKB6" s="84"/>
      <c r="AKC6" s="84"/>
      <c r="AKD6" s="84"/>
      <c r="AKE6" s="84"/>
      <c r="AKF6" s="84"/>
      <c r="AKG6" s="84"/>
      <c r="AKH6" s="84"/>
      <c r="AKI6" s="84"/>
      <c r="AKJ6" s="84"/>
      <c r="AKK6" s="84"/>
      <c r="AKL6" s="84"/>
      <c r="AKM6" s="84"/>
      <c r="AKN6" s="84"/>
      <c r="AKO6" s="84"/>
      <c r="AKP6" s="84"/>
      <c r="AKQ6" s="84"/>
      <c r="AKR6" s="84"/>
      <c r="AKS6" s="84"/>
      <c r="AKT6" s="84"/>
      <c r="AKU6" s="84"/>
      <c r="AKV6" s="84"/>
      <c r="AKW6" s="84"/>
      <c r="AKX6" s="84"/>
      <c r="AKY6" s="84"/>
      <c r="AKZ6" s="84"/>
      <c r="ALA6" s="84"/>
      <c r="ALB6" s="84"/>
      <c r="ALC6" s="84"/>
      <c r="ALD6" s="84"/>
      <c r="ALE6" s="84"/>
      <c r="ALF6" s="84"/>
      <c r="ALG6" s="84"/>
      <c r="ALH6" s="84"/>
      <c r="ALI6" s="84"/>
      <c r="ALJ6" s="84"/>
      <c r="ALK6" s="84"/>
      <c r="ALL6" s="84"/>
      <c r="ALM6" s="84"/>
      <c r="ALN6" s="84"/>
      <c r="ALO6" s="84"/>
      <c r="ALP6" s="84"/>
      <c r="ALQ6" s="84"/>
      <c r="ALR6" s="84"/>
      <c r="ALS6" s="84"/>
      <c r="ALT6" s="84"/>
      <c r="ALU6" s="84"/>
      <c r="ALV6" s="84"/>
      <c r="ALW6" s="84"/>
      <c r="ALX6" s="84"/>
      <c r="ALY6" s="84"/>
      <c r="ALZ6" s="84"/>
      <c r="AMA6" s="84"/>
      <c r="AMB6" s="84"/>
      <c r="AMC6" s="84"/>
      <c r="AMD6" s="84"/>
      <c r="AME6" s="84"/>
      <c r="AMF6" s="84"/>
      <c r="AMG6" s="84"/>
      <c r="AMH6" s="84"/>
      <c r="AMI6" s="84"/>
      <c r="AMJ6" s="84"/>
      <c r="AMK6" s="84"/>
      <c r="AML6" s="84"/>
      <c r="AMM6" s="84"/>
    </row>
    <row r="7" spans="1:1027" s="58" customFormat="1" ht="22.5" customHeight="1">
      <c r="A7" s="85" t="str">
        <f>'T-1 Fin. Proposal Instructions'!B5</f>
        <v>Solicitation No. F10B3400022</v>
      </c>
      <c r="B7" s="85"/>
      <c r="C7" s="85"/>
      <c r="D7" s="85"/>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7"/>
      <c r="PF7" s="57"/>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7"/>
      <c r="SL7" s="57"/>
      <c r="SM7" s="57"/>
      <c r="SN7" s="57"/>
      <c r="SO7" s="57"/>
      <c r="SP7" s="57"/>
      <c r="SQ7" s="57"/>
      <c r="SR7" s="57"/>
      <c r="SS7" s="57"/>
      <c r="ST7" s="57"/>
      <c r="SU7" s="57"/>
      <c r="SV7" s="57"/>
      <c r="SW7" s="57"/>
      <c r="SX7" s="57"/>
      <c r="SY7" s="57"/>
      <c r="SZ7" s="57"/>
      <c r="TA7" s="57"/>
      <c r="TB7" s="57"/>
      <c r="TC7" s="57"/>
      <c r="TD7" s="57"/>
      <c r="TE7" s="57"/>
      <c r="TF7" s="57"/>
      <c r="TG7" s="57"/>
      <c r="TH7" s="57"/>
      <c r="TI7" s="57"/>
      <c r="TJ7" s="57"/>
      <c r="TK7" s="57"/>
      <c r="TL7" s="57"/>
      <c r="TM7" s="57"/>
      <c r="TN7" s="57"/>
      <c r="TO7" s="57"/>
      <c r="TP7" s="57"/>
      <c r="TQ7" s="57"/>
      <c r="TR7" s="57"/>
      <c r="TS7" s="57"/>
      <c r="TT7" s="57"/>
      <c r="TU7" s="57"/>
      <c r="TV7" s="57"/>
      <c r="TW7" s="57"/>
      <c r="TX7" s="57"/>
      <c r="TY7" s="57"/>
      <c r="TZ7" s="57"/>
      <c r="UA7" s="57"/>
      <c r="UB7" s="57"/>
      <c r="UC7" s="57"/>
      <c r="UD7" s="57"/>
      <c r="UE7" s="57"/>
      <c r="UF7" s="57"/>
      <c r="UG7" s="57"/>
      <c r="UH7" s="57"/>
      <c r="UI7" s="57"/>
      <c r="UJ7" s="57"/>
      <c r="UK7" s="57"/>
      <c r="UL7" s="57"/>
      <c r="UM7" s="57"/>
      <c r="UN7" s="57"/>
      <c r="UO7" s="57"/>
      <c r="UP7" s="57"/>
      <c r="UQ7" s="57"/>
      <c r="UR7" s="57"/>
      <c r="US7" s="57"/>
      <c r="UT7" s="57"/>
      <c r="UU7" s="57"/>
      <c r="UV7" s="57"/>
      <c r="UW7" s="57"/>
      <c r="UX7" s="57"/>
      <c r="UY7" s="57"/>
      <c r="UZ7" s="57"/>
      <c r="VA7" s="57"/>
      <c r="VB7" s="57"/>
      <c r="VC7" s="57"/>
      <c r="VD7" s="57"/>
      <c r="VE7" s="57"/>
      <c r="VF7" s="57"/>
      <c r="VG7" s="57"/>
      <c r="VH7" s="57"/>
      <c r="VI7" s="57"/>
      <c r="VJ7" s="57"/>
      <c r="VK7" s="57"/>
      <c r="VL7" s="57"/>
      <c r="VM7" s="57"/>
      <c r="VN7" s="57"/>
      <c r="VO7" s="57"/>
      <c r="VP7" s="57"/>
      <c r="VQ7" s="57"/>
      <c r="VR7" s="57"/>
      <c r="VS7" s="57"/>
      <c r="VT7" s="57"/>
      <c r="VU7" s="57"/>
      <c r="VV7" s="57"/>
      <c r="VW7" s="57"/>
      <c r="VX7" s="57"/>
      <c r="VY7" s="57"/>
      <c r="VZ7" s="57"/>
      <c r="WA7" s="57"/>
      <c r="WB7" s="57"/>
      <c r="WC7" s="57"/>
      <c r="WD7" s="57"/>
      <c r="WE7" s="57"/>
      <c r="WF7" s="57"/>
      <c r="WG7" s="57"/>
      <c r="WH7" s="57"/>
      <c r="WI7" s="57"/>
      <c r="WJ7" s="57"/>
      <c r="WK7" s="57"/>
      <c r="WL7" s="57"/>
      <c r="WM7" s="57"/>
      <c r="WN7" s="57"/>
      <c r="WO7" s="57"/>
      <c r="WP7" s="57"/>
      <c r="WQ7" s="57"/>
      <c r="WR7" s="57"/>
      <c r="WS7" s="57"/>
      <c r="WT7" s="57"/>
      <c r="WU7" s="57"/>
      <c r="WV7" s="57"/>
      <c r="WW7" s="57"/>
      <c r="WX7" s="57"/>
      <c r="WY7" s="57"/>
      <c r="WZ7" s="57"/>
      <c r="XA7" s="57"/>
      <c r="XB7" s="57"/>
      <c r="XC7" s="57"/>
      <c r="XD7" s="57"/>
      <c r="XE7" s="57"/>
      <c r="XF7" s="57"/>
      <c r="XG7" s="57"/>
      <c r="XH7" s="57"/>
      <c r="XI7" s="57"/>
      <c r="XJ7" s="57"/>
      <c r="XK7" s="57"/>
      <c r="XL7" s="57"/>
      <c r="XM7" s="57"/>
      <c r="XN7" s="57"/>
      <c r="XO7" s="57"/>
      <c r="XP7" s="57"/>
      <c r="XQ7" s="57"/>
      <c r="XR7" s="57"/>
      <c r="XS7" s="57"/>
      <c r="XT7" s="57"/>
      <c r="XU7" s="57"/>
      <c r="XV7" s="57"/>
      <c r="XW7" s="57"/>
      <c r="XX7" s="57"/>
      <c r="XY7" s="57"/>
      <c r="XZ7" s="57"/>
      <c r="YA7" s="57"/>
      <c r="YB7" s="57"/>
      <c r="YC7" s="57"/>
      <c r="YD7" s="57"/>
      <c r="YE7" s="57"/>
      <c r="YF7" s="57"/>
      <c r="YG7" s="57"/>
      <c r="YH7" s="57"/>
      <c r="YI7" s="57"/>
      <c r="YJ7" s="57"/>
      <c r="YK7" s="57"/>
      <c r="YL7" s="57"/>
      <c r="YM7" s="57"/>
      <c r="YN7" s="57"/>
      <c r="YO7" s="57"/>
      <c r="YP7" s="57"/>
      <c r="YQ7" s="57"/>
      <c r="YR7" s="57"/>
      <c r="YS7" s="57"/>
      <c r="YT7" s="57"/>
      <c r="YU7" s="57"/>
      <c r="YV7" s="57"/>
      <c r="YW7" s="57"/>
      <c r="YX7" s="57"/>
      <c r="YY7" s="57"/>
      <c r="YZ7" s="57"/>
      <c r="ZA7" s="57"/>
      <c r="ZB7" s="57"/>
      <c r="ZC7" s="57"/>
      <c r="ZD7" s="57"/>
      <c r="ZE7" s="57"/>
      <c r="ZF7" s="57"/>
      <c r="ZG7" s="57"/>
      <c r="ZH7" s="57"/>
      <c r="ZI7" s="57"/>
      <c r="ZJ7" s="57"/>
      <c r="ZK7" s="57"/>
      <c r="ZL7" s="57"/>
      <c r="ZM7" s="57"/>
      <c r="ZN7" s="57"/>
      <c r="ZO7" s="57"/>
      <c r="ZP7" s="57"/>
      <c r="ZQ7" s="57"/>
      <c r="ZR7" s="57"/>
      <c r="ZS7" s="57"/>
      <c r="ZT7" s="57"/>
      <c r="ZU7" s="57"/>
      <c r="ZV7" s="57"/>
      <c r="ZW7" s="57"/>
      <c r="ZX7" s="57"/>
      <c r="ZY7" s="57"/>
      <c r="ZZ7" s="57"/>
      <c r="AAA7" s="57"/>
      <c r="AAB7" s="57"/>
      <c r="AAC7" s="57"/>
      <c r="AAD7" s="57"/>
      <c r="AAE7" s="57"/>
      <c r="AAF7" s="57"/>
      <c r="AAG7" s="57"/>
      <c r="AAH7" s="57"/>
      <c r="AAI7" s="57"/>
      <c r="AAJ7" s="57"/>
      <c r="AAK7" s="57"/>
      <c r="AAL7" s="57"/>
      <c r="AAM7" s="57"/>
      <c r="AAN7" s="57"/>
      <c r="AAO7" s="57"/>
      <c r="AAP7" s="57"/>
      <c r="AAQ7" s="57"/>
      <c r="AAR7" s="57"/>
      <c r="AAS7" s="57"/>
      <c r="AAT7" s="57"/>
      <c r="AAU7" s="57"/>
      <c r="AAV7" s="57"/>
      <c r="AAW7" s="57"/>
      <c r="AAX7" s="57"/>
      <c r="AAY7" s="57"/>
      <c r="AAZ7" s="57"/>
      <c r="ABA7" s="57"/>
      <c r="ABB7" s="57"/>
      <c r="ABC7" s="57"/>
      <c r="ABD7" s="57"/>
      <c r="ABE7" s="57"/>
      <c r="ABF7" s="57"/>
      <c r="ABG7" s="57"/>
      <c r="ABH7" s="57"/>
      <c r="ABI7" s="57"/>
      <c r="ABJ7" s="57"/>
      <c r="ABK7" s="57"/>
      <c r="ABL7" s="57"/>
      <c r="ABM7" s="57"/>
      <c r="ABN7" s="57"/>
      <c r="ABO7" s="57"/>
      <c r="ABP7" s="57"/>
      <c r="ABQ7" s="57"/>
      <c r="ABR7" s="57"/>
      <c r="ABS7" s="57"/>
      <c r="ABT7" s="57"/>
      <c r="ABU7" s="57"/>
      <c r="ABV7" s="57"/>
      <c r="ABW7" s="57"/>
      <c r="ABX7" s="57"/>
      <c r="ABY7" s="57"/>
      <c r="ABZ7" s="57"/>
      <c r="ACA7" s="57"/>
      <c r="ACB7" s="57"/>
      <c r="ACC7" s="57"/>
      <c r="ACD7" s="57"/>
      <c r="ACE7" s="57"/>
      <c r="ACF7" s="57"/>
      <c r="ACG7" s="57"/>
      <c r="ACH7" s="57"/>
      <c r="ACI7" s="57"/>
      <c r="ACJ7" s="57"/>
      <c r="ACK7" s="57"/>
      <c r="ACL7" s="57"/>
      <c r="ACM7" s="57"/>
      <c r="ACN7" s="57"/>
      <c r="ACO7" s="57"/>
      <c r="ACP7" s="57"/>
      <c r="ACQ7" s="57"/>
      <c r="ACR7" s="57"/>
      <c r="ACS7" s="57"/>
      <c r="ACT7" s="57"/>
      <c r="ACU7" s="57"/>
      <c r="ACV7" s="57"/>
      <c r="ACW7" s="57"/>
      <c r="ACX7" s="57"/>
      <c r="ACY7" s="57"/>
      <c r="ACZ7" s="57"/>
      <c r="ADA7" s="57"/>
      <c r="ADB7" s="57"/>
      <c r="ADC7" s="57"/>
      <c r="ADD7" s="57"/>
      <c r="ADE7" s="57"/>
      <c r="ADF7" s="57"/>
      <c r="ADG7" s="57"/>
      <c r="ADH7" s="57"/>
      <c r="ADI7" s="57"/>
      <c r="ADJ7" s="57"/>
      <c r="ADK7" s="57"/>
      <c r="ADL7" s="57"/>
      <c r="ADM7" s="57"/>
      <c r="ADN7" s="57"/>
      <c r="ADO7" s="57"/>
      <c r="ADP7" s="57"/>
      <c r="ADQ7" s="57"/>
      <c r="ADR7" s="57"/>
      <c r="ADS7" s="57"/>
      <c r="ADT7" s="57"/>
      <c r="ADU7" s="57"/>
      <c r="ADV7" s="57"/>
      <c r="ADW7" s="57"/>
      <c r="ADX7" s="57"/>
      <c r="ADY7" s="57"/>
      <c r="ADZ7" s="57"/>
      <c r="AEA7" s="57"/>
      <c r="AEB7" s="57"/>
      <c r="AEC7" s="57"/>
      <c r="AED7" s="57"/>
      <c r="AEE7" s="57"/>
      <c r="AEF7" s="57"/>
      <c r="AEG7" s="57"/>
      <c r="AEH7" s="57"/>
      <c r="AEI7" s="57"/>
      <c r="AEJ7" s="57"/>
      <c r="AEK7" s="57"/>
      <c r="AEL7" s="57"/>
      <c r="AEM7" s="57"/>
      <c r="AEN7" s="57"/>
      <c r="AEO7" s="57"/>
      <c r="AEP7" s="57"/>
      <c r="AEQ7" s="57"/>
      <c r="AER7" s="57"/>
      <c r="AES7" s="57"/>
      <c r="AET7" s="57"/>
      <c r="AEU7" s="57"/>
      <c r="AEV7" s="57"/>
      <c r="AEW7" s="57"/>
      <c r="AEX7" s="57"/>
      <c r="AEY7" s="57"/>
      <c r="AEZ7" s="57"/>
      <c r="AFA7" s="57"/>
      <c r="AFB7" s="57"/>
      <c r="AFC7" s="57"/>
      <c r="AFD7" s="57"/>
      <c r="AFE7" s="57"/>
      <c r="AFF7" s="57"/>
      <c r="AFG7" s="57"/>
      <c r="AFH7" s="57"/>
      <c r="AFI7" s="57"/>
      <c r="AFJ7" s="57"/>
      <c r="AFK7" s="57"/>
      <c r="AFL7" s="57"/>
      <c r="AFM7" s="57"/>
      <c r="AFN7" s="57"/>
      <c r="AFO7" s="57"/>
      <c r="AFP7" s="57"/>
      <c r="AFQ7" s="57"/>
      <c r="AFR7" s="57"/>
      <c r="AFS7" s="57"/>
      <c r="AFT7" s="57"/>
      <c r="AFU7" s="57"/>
      <c r="AFV7" s="57"/>
      <c r="AFW7" s="57"/>
      <c r="AFX7" s="57"/>
      <c r="AFY7" s="57"/>
      <c r="AFZ7" s="57"/>
      <c r="AGA7" s="57"/>
      <c r="AGB7" s="57"/>
      <c r="AGC7" s="57"/>
      <c r="AGD7" s="57"/>
      <c r="AGE7" s="57"/>
      <c r="AGF7" s="57"/>
      <c r="AGG7" s="57"/>
      <c r="AGH7" s="57"/>
      <c r="AGI7" s="57"/>
      <c r="AGJ7" s="57"/>
      <c r="AGK7" s="57"/>
      <c r="AGL7" s="57"/>
      <c r="AGM7" s="57"/>
      <c r="AGN7" s="57"/>
      <c r="AGO7" s="57"/>
      <c r="AGP7" s="57"/>
      <c r="AGQ7" s="57"/>
      <c r="AGR7" s="57"/>
      <c r="AGS7" s="57"/>
      <c r="AGT7" s="57"/>
      <c r="AGU7" s="57"/>
      <c r="AGV7" s="57"/>
      <c r="AGW7" s="57"/>
      <c r="AGX7" s="57"/>
      <c r="AGY7" s="57"/>
      <c r="AGZ7" s="57"/>
      <c r="AHA7" s="57"/>
      <c r="AHB7" s="57"/>
      <c r="AHC7" s="57"/>
      <c r="AHD7" s="57"/>
      <c r="AHE7" s="57"/>
      <c r="AHF7" s="57"/>
      <c r="AHG7" s="57"/>
      <c r="AHH7" s="57"/>
      <c r="AHI7" s="57"/>
      <c r="AHJ7" s="57"/>
      <c r="AHK7" s="57"/>
      <c r="AHL7" s="57"/>
      <c r="AHM7" s="57"/>
      <c r="AHN7" s="57"/>
      <c r="AHO7" s="57"/>
      <c r="AHP7" s="57"/>
      <c r="AHQ7" s="57"/>
      <c r="AHR7" s="57"/>
      <c r="AHS7" s="57"/>
      <c r="AHT7" s="57"/>
      <c r="AHU7" s="57"/>
      <c r="AHV7" s="57"/>
      <c r="AHW7" s="57"/>
      <c r="AHX7" s="57"/>
      <c r="AHY7" s="57"/>
      <c r="AHZ7" s="57"/>
      <c r="AIA7" s="57"/>
      <c r="AIB7" s="57"/>
      <c r="AIC7" s="57"/>
      <c r="AID7" s="57"/>
      <c r="AIE7" s="57"/>
      <c r="AIF7" s="57"/>
      <c r="AIG7" s="57"/>
      <c r="AIH7" s="57"/>
      <c r="AII7" s="57"/>
      <c r="AIJ7" s="57"/>
      <c r="AIK7" s="57"/>
      <c r="AIL7" s="57"/>
      <c r="AIM7" s="57"/>
      <c r="AIN7" s="57"/>
      <c r="AIO7" s="57"/>
      <c r="AIP7" s="57"/>
      <c r="AIQ7" s="57"/>
      <c r="AIR7" s="57"/>
      <c r="AIS7" s="57"/>
      <c r="AIT7" s="57"/>
      <c r="AIU7" s="57"/>
      <c r="AIV7" s="57"/>
      <c r="AIW7" s="57"/>
      <c r="AIX7" s="57"/>
      <c r="AIY7" s="57"/>
      <c r="AIZ7" s="57"/>
      <c r="AJA7" s="57"/>
      <c r="AJB7" s="57"/>
      <c r="AJC7" s="57"/>
      <c r="AJD7" s="57"/>
      <c r="AJE7" s="57"/>
      <c r="AJF7" s="57"/>
      <c r="AJG7" s="57"/>
      <c r="AJH7" s="57"/>
      <c r="AJI7" s="57"/>
      <c r="AJJ7" s="57"/>
      <c r="AJK7" s="57"/>
      <c r="AJL7" s="57"/>
      <c r="AJM7" s="57"/>
      <c r="AJN7" s="57"/>
      <c r="AJO7" s="57"/>
      <c r="AJP7" s="57"/>
      <c r="AJQ7" s="57"/>
      <c r="AJR7" s="57"/>
      <c r="AJS7" s="57"/>
      <c r="AJT7" s="57"/>
      <c r="AJU7" s="57"/>
      <c r="AJV7" s="57"/>
      <c r="AJW7" s="57"/>
      <c r="AJX7" s="57"/>
      <c r="AJY7" s="57"/>
      <c r="AJZ7" s="57"/>
      <c r="AKA7" s="57"/>
      <c r="AKB7" s="57"/>
      <c r="AKC7" s="57"/>
      <c r="AKD7" s="57"/>
      <c r="AKE7" s="57"/>
      <c r="AKF7" s="57"/>
      <c r="AKG7" s="57"/>
      <c r="AKH7" s="57"/>
      <c r="AKI7" s="57"/>
      <c r="AKJ7" s="57"/>
      <c r="AKK7" s="57"/>
      <c r="AKL7" s="57"/>
      <c r="AKM7" s="57"/>
      <c r="AKN7" s="57"/>
      <c r="AKO7" s="57"/>
      <c r="AKP7" s="57"/>
      <c r="AKQ7" s="57"/>
      <c r="AKR7" s="57"/>
      <c r="AKS7" s="57"/>
      <c r="AKT7" s="57"/>
      <c r="AKU7" s="57"/>
      <c r="AKV7" s="57"/>
      <c r="AKW7" s="57"/>
      <c r="AKX7" s="57"/>
      <c r="AKY7" s="57"/>
      <c r="AKZ7" s="57"/>
      <c r="ALA7" s="57"/>
      <c r="ALB7" s="57"/>
      <c r="ALC7" s="57"/>
      <c r="ALD7" s="57"/>
      <c r="ALE7" s="57"/>
      <c r="ALF7" s="57"/>
      <c r="ALG7" s="57"/>
      <c r="ALH7" s="57"/>
      <c r="ALI7" s="57"/>
      <c r="ALJ7" s="57"/>
      <c r="ALK7" s="57"/>
      <c r="ALL7" s="57"/>
      <c r="ALM7" s="57"/>
      <c r="ALN7" s="57"/>
      <c r="ALO7" s="57"/>
      <c r="ALP7" s="57"/>
      <c r="ALQ7" s="57"/>
      <c r="ALR7" s="57"/>
      <c r="ALS7" s="57"/>
      <c r="ALT7" s="57"/>
      <c r="ALU7" s="57"/>
      <c r="ALV7" s="57"/>
      <c r="ALW7" s="57"/>
      <c r="ALX7" s="57"/>
      <c r="ALY7" s="57"/>
      <c r="ALZ7" s="57"/>
      <c r="AMA7" s="57"/>
      <c r="AMB7" s="57"/>
      <c r="AMC7" s="57"/>
      <c r="AMD7" s="57"/>
      <c r="AME7" s="57"/>
      <c r="AMF7" s="57"/>
      <c r="AMG7" s="57"/>
      <c r="AMH7" s="57"/>
      <c r="AMI7" s="57"/>
      <c r="AMJ7" s="57"/>
      <c r="AMK7" s="57"/>
      <c r="AML7" s="57"/>
      <c r="AMM7" s="57"/>
    </row>
    <row r="8" spans="1:1027" s="62" customFormat="1" ht="15" customHeight="1">
      <c r="A8" s="59"/>
      <c r="B8" s="60"/>
      <c r="C8" s="59"/>
    </row>
    <row r="9" spans="1:1027" s="63" customFormat="1" ht="27.75" customHeight="1">
      <c r="A9" s="231" t="s">
        <v>31</v>
      </c>
      <c r="B9" s="231"/>
      <c r="C9" s="231"/>
      <c r="G9" s="64" t="s">
        <v>47</v>
      </c>
    </row>
    <row r="10" spans="1:1027" ht="14.25">
      <c r="A10" s="238"/>
      <c r="B10" s="238"/>
      <c r="C10" s="86"/>
      <c r="D10" s="87"/>
      <c r="E10" s="64"/>
      <c r="F10" s="87"/>
      <c r="G10" s="64" t="s">
        <v>48</v>
      </c>
    </row>
    <row r="11" spans="1:1027" ht="30.75" customHeight="1">
      <c r="A11" s="239" t="s">
        <v>49</v>
      </c>
      <c r="B11" s="239"/>
      <c r="C11" s="239"/>
      <c r="D11" s="87"/>
      <c r="E11" s="64"/>
      <c r="F11" s="87"/>
      <c r="G11" s="64"/>
    </row>
    <row r="12" spans="1:1027" ht="45.75" customHeight="1">
      <c r="A12" s="240" t="s">
        <v>50</v>
      </c>
      <c r="B12" s="240"/>
      <c r="C12" s="240"/>
      <c r="D12" s="88"/>
      <c r="E12" s="88"/>
      <c r="F12" s="88"/>
      <c r="G12" s="88"/>
    </row>
    <row r="13" spans="1:1027">
      <c r="A13" s="89"/>
      <c r="B13" s="89"/>
      <c r="C13" s="90"/>
      <c r="D13" s="88"/>
      <c r="E13" s="88"/>
      <c r="F13" s="88"/>
      <c r="G13" s="88"/>
    </row>
    <row r="14" spans="1:1027" ht="12" customHeight="1">
      <c r="A14" s="91"/>
      <c r="B14" s="92"/>
      <c r="C14" s="90"/>
      <c r="D14" s="88"/>
      <c r="E14" s="88"/>
      <c r="F14" s="88"/>
      <c r="G14" s="88"/>
    </row>
    <row r="15" spans="1:1027" ht="38.25">
      <c r="A15" s="93" t="s">
        <v>51</v>
      </c>
      <c r="B15" s="94" t="s">
        <v>52</v>
      </c>
      <c r="C15" s="95" t="s">
        <v>53</v>
      </c>
      <c r="D15" s="96"/>
      <c r="E15" s="88"/>
      <c r="F15" s="88"/>
      <c r="G15" s="88"/>
    </row>
    <row r="16" spans="1:1027" ht="60.75" customHeight="1">
      <c r="A16" s="97"/>
      <c r="B16" s="98"/>
      <c r="C16" s="236"/>
      <c r="D16" s="237"/>
      <c r="E16" s="88"/>
      <c r="F16" s="88"/>
      <c r="G16" s="88"/>
    </row>
    <row r="17" spans="1:7" ht="60.75" customHeight="1">
      <c r="A17" s="97"/>
      <c r="B17" s="98"/>
      <c r="C17" s="236"/>
      <c r="D17" s="237"/>
      <c r="E17" s="88"/>
      <c r="F17" s="88"/>
      <c r="G17" s="88"/>
    </row>
    <row r="18" spans="1:7" ht="60.75" customHeight="1">
      <c r="A18" s="97"/>
      <c r="B18" s="98"/>
      <c r="C18" s="236"/>
      <c r="D18" s="237"/>
      <c r="E18" s="88"/>
      <c r="F18" s="88"/>
      <c r="G18" s="88"/>
    </row>
    <row r="19" spans="1:7" ht="60.75" customHeight="1">
      <c r="A19" s="97"/>
      <c r="B19" s="98"/>
      <c r="C19" s="236"/>
      <c r="D19" s="237"/>
      <c r="E19" s="88"/>
      <c r="F19" s="88"/>
      <c r="G19" s="88"/>
    </row>
    <row r="20" spans="1:7" ht="60.75" customHeight="1">
      <c r="A20" s="97"/>
      <c r="B20" s="98"/>
      <c r="C20" s="236"/>
      <c r="D20" s="237"/>
      <c r="E20" s="88"/>
      <c r="F20" s="88"/>
      <c r="G20" s="88"/>
    </row>
    <row r="21" spans="1:7">
      <c r="A21" s="82"/>
      <c r="B21" s="82"/>
    </row>
    <row r="22" spans="1:7">
      <c r="A22" s="82"/>
      <c r="B22" s="82"/>
    </row>
    <row r="23" spans="1:7">
      <c r="A23" s="82"/>
      <c r="B23" s="82"/>
    </row>
    <row r="24" spans="1:7">
      <c r="A24" s="82"/>
      <c r="B24" s="82"/>
    </row>
    <row r="25" spans="1:7">
      <c r="A25" s="77"/>
      <c r="B25" s="77"/>
      <c r="C25" s="77"/>
    </row>
    <row r="26" spans="1:7">
      <c r="A26" s="77"/>
      <c r="B26" s="77"/>
      <c r="C26" s="77"/>
    </row>
    <row r="27" spans="1:7">
      <c r="A27" s="77"/>
      <c r="B27" s="77"/>
      <c r="C27" s="77"/>
    </row>
    <row r="28" spans="1:7">
      <c r="A28" s="77"/>
      <c r="B28" s="77"/>
      <c r="C28" s="77"/>
    </row>
    <row r="29" spans="1:7">
      <c r="A29" s="77"/>
      <c r="B29" s="77"/>
      <c r="C29" s="77"/>
    </row>
    <row r="30" spans="1:7">
      <c r="A30" s="77"/>
      <c r="B30" s="77"/>
      <c r="C30" s="77"/>
    </row>
    <row r="31" spans="1:7">
      <c r="A31" s="77"/>
      <c r="B31" s="77"/>
      <c r="C31" s="77"/>
    </row>
    <row r="32" spans="1:7">
      <c r="A32" s="77"/>
      <c r="B32" s="77"/>
      <c r="C32" s="77"/>
    </row>
    <row r="33" spans="1:2">
      <c r="A33" s="82"/>
      <c r="B33" s="82"/>
    </row>
    <row r="34" spans="1:2">
      <c r="A34" s="82"/>
      <c r="B34" s="82"/>
    </row>
    <row r="35" spans="1:2"/>
    <row r="36" spans="1:2"/>
    <row r="37" spans="1:2"/>
    <row r="38" spans="1:2"/>
    <row r="39" spans="1:2"/>
    <row r="40" spans="1:2"/>
    <row r="41" spans="1:2"/>
    <row r="42" spans="1:2"/>
    <row r="43" spans="1:2"/>
    <row r="44" spans="1:2">
      <c r="A44" s="77"/>
      <c r="B44" s="77"/>
    </row>
    <row r="45" spans="1:2">
      <c r="A45" s="77"/>
      <c r="B45" s="77"/>
    </row>
    <row r="46" spans="1:2">
      <c r="A46" s="77"/>
      <c r="B46" s="77"/>
    </row>
    <row r="47" spans="1:2">
      <c r="A47" s="77"/>
      <c r="B47" s="77"/>
    </row>
    <row r="48" spans="1:2">
      <c r="A48" s="77"/>
      <c r="B48" s="77"/>
    </row>
    <row r="49" spans="1:2">
      <c r="A49" s="77"/>
      <c r="B49" s="77"/>
    </row>
    <row r="50" spans="1:2">
      <c r="A50" s="77"/>
      <c r="B50" s="77"/>
    </row>
    <row r="51" spans="1:2">
      <c r="A51" s="77"/>
      <c r="B51" s="77"/>
    </row>
    <row r="52" spans="1:2">
      <c r="A52" s="77"/>
      <c r="B52" s="77"/>
    </row>
    <row r="53" spans="1:2">
      <c r="A53" s="77"/>
      <c r="B53" s="77"/>
    </row>
    <row r="54" spans="1:2">
      <c r="A54" s="77"/>
      <c r="B54" s="77"/>
    </row>
    <row r="55" spans="1:2">
      <c r="A55" s="77"/>
      <c r="B55" s="77"/>
    </row>
    <row r="56" spans="1:2">
      <c r="A56" s="77"/>
      <c r="B56" s="77"/>
    </row>
    <row r="57" spans="1:2">
      <c r="A57" s="77"/>
      <c r="B57" s="77"/>
    </row>
    <row r="58" spans="1:2">
      <c r="A58" s="77"/>
      <c r="B58" s="77"/>
    </row>
    <row r="59" spans="1:2">
      <c r="A59" s="77"/>
      <c r="B59" s="77"/>
    </row>
    <row r="60" spans="1:2"/>
    <row r="61" spans="1:2"/>
    <row r="62" spans="1:2"/>
    <row r="63" spans="1:2"/>
    <row r="64" spans="1:2"/>
    <row r="65" spans="1:7"/>
    <row r="66" spans="1:7"/>
    <row r="67" spans="1:7"/>
    <row r="68" spans="1:7"/>
    <row r="69" spans="1:7"/>
    <row r="70" spans="1:7">
      <c r="G70" s="99" t="s">
        <v>54</v>
      </c>
    </row>
    <row r="71" spans="1:7"/>
    <row r="72" spans="1:7"/>
    <row r="73" spans="1:7"/>
    <row r="74" spans="1:7"/>
    <row r="75" spans="1:7"/>
    <row r="76" spans="1:7">
      <c r="A76" s="77"/>
      <c r="B76" s="77"/>
    </row>
    <row r="77" spans="1:7">
      <c r="A77" s="77"/>
      <c r="B77" s="77"/>
    </row>
    <row r="78" spans="1:7">
      <c r="A78" s="77"/>
      <c r="B78" s="77"/>
    </row>
    <row r="79" spans="1:7">
      <c r="A79" s="77"/>
      <c r="B79" s="77"/>
    </row>
    <row r="80" spans="1:7">
      <c r="A80" s="77"/>
      <c r="B80" s="77"/>
    </row>
    <row r="81" spans="1:2">
      <c r="A81" s="77"/>
      <c r="B81" s="77"/>
    </row>
    <row r="82" spans="1:2">
      <c r="A82" s="77"/>
      <c r="B82" s="77"/>
    </row>
    <row r="83" spans="1:2">
      <c r="A83" s="77"/>
      <c r="B83" s="77"/>
    </row>
    <row r="84" spans="1:2">
      <c r="A84" s="77"/>
      <c r="B84" s="77"/>
    </row>
    <row r="85" spans="1:2">
      <c r="A85" s="77"/>
      <c r="B85" s="77"/>
    </row>
    <row r="86" spans="1:2">
      <c r="A86" s="77"/>
      <c r="B86" s="77"/>
    </row>
    <row r="87" spans="1:2">
      <c r="A87" s="77"/>
      <c r="B87" s="77"/>
    </row>
    <row r="88" spans="1:2">
      <c r="A88" s="77"/>
      <c r="B88" s="77"/>
    </row>
    <row r="89" spans="1:2">
      <c r="A89" s="77"/>
      <c r="B89" s="77"/>
    </row>
    <row r="90" spans="1:2">
      <c r="A90" s="77"/>
      <c r="B90" s="77"/>
    </row>
    <row r="91" spans="1:2">
      <c r="A91" s="77"/>
      <c r="B91" s="77"/>
    </row>
    <row r="92" spans="1:2">
      <c r="A92" s="77"/>
      <c r="B92" s="77"/>
    </row>
    <row r="93" spans="1:2">
      <c r="A93" s="77"/>
      <c r="B93" s="77"/>
    </row>
    <row r="94" spans="1:2">
      <c r="A94" s="77"/>
      <c r="B94" s="77"/>
    </row>
    <row r="95" spans="1:2">
      <c r="A95" s="77"/>
      <c r="B95" s="77"/>
    </row>
    <row r="96" spans="1:2">
      <c r="A96" s="77"/>
      <c r="B96" s="77"/>
    </row>
    <row r="97" spans="1:2">
      <c r="A97" s="77"/>
      <c r="B97" s="77"/>
    </row>
    <row r="98" spans="1:2">
      <c r="A98" s="77"/>
      <c r="B98" s="77"/>
    </row>
    <row r="99" spans="1:2">
      <c r="A99" s="77"/>
      <c r="B99" s="77"/>
    </row>
    <row r="100" spans="1:2">
      <c r="A100" s="77"/>
      <c r="B100" s="77"/>
    </row>
    <row r="101" spans="1:2">
      <c r="A101" s="77"/>
      <c r="B101" s="77"/>
    </row>
    <row r="102" spans="1:2">
      <c r="A102" s="77"/>
      <c r="B102" s="77"/>
    </row>
    <row r="103" spans="1:2">
      <c r="A103" s="77"/>
      <c r="B103" s="77"/>
    </row>
    <row r="104" spans="1:2">
      <c r="A104" s="77"/>
      <c r="B104" s="77"/>
    </row>
    <row r="105" spans="1:2">
      <c r="A105" s="77"/>
      <c r="B105" s="77"/>
    </row>
    <row r="106" spans="1:2">
      <c r="A106" s="77"/>
      <c r="B106" s="77"/>
    </row>
    <row r="107" spans="1:2">
      <c r="A107" s="77"/>
      <c r="B107" s="77"/>
    </row>
    <row r="108" spans="1:2">
      <c r="A108" s="77"/>
      <c r="B108" s="77"/>
    </row>
    <row r="109" spans="1:2">
      <c r="A109" s="77"/>
      <c r="B109" s="77"/>
    </row>
    <row r="110" spans="1:2">
      <c r="A110" s="77"/>
      <c r="B110" s="77"/>
    </row>
    <row r="111" spans="1:2">
      <c r="A111" s="77"/>
      <c r="B111" s="77"/>
    </row>
    <row r="112" spans="1:2">
      <c r="A112" s="77"/>
      <c r="B112" s="77"/>
    </row>
    <row r="113" spans="1:2">
      <c r="A113" s="77"/>
      <c r="B113" s="77"/>
    </row>
    <row r="114" spans="1:2">
      <c r="A114" s="77"/>
      <c r="B114" s="77"/>
    </row>
    <row r="115" spans="1:2">
      <c r="A115" s="77"/>
      <c r="B115" s="77"/>
    </row>
    <row r="116" spans="1:2">
      <c r="A116" s="77"/>
      <c r="B116" s="77"/>
    </row>
    <row r="117" spans="1:2">
      <c r="A117" s="77"/>
      <c r="B117" s="77"/>
    </row>
    <row r="118" spans="1:2">
      <c r="A118" s="77"/>
      <c r="B118" s="77"/>
    </row>
    <row r="119" spans="1:2">
      <c r="A119" s="77"/>
      <c r="B119" s="77"/>
    </row>
    <row r="120" spans="1:2">
      <c r="A120" s="77"/>
      <c r="B120" s="77"/>
    </row>
    <row r="121" spans="1:2">
      <c r="A121" s="77"/>
      <c r="B121" s="77"/>
    </row>
    <row r="122" spans="1:2">
      <c r="A122" s="77"/>
      <c r="B122" s="77"/>
    </row>
    <row r="123" spans="1:2">
      <c r="A123" s="77"/>
      <c r="B123" s="77"/>
    </row>
    <row r="124" spans="1:2">
      <c r="A124" s="77"/>
      <c r="B124" s="77"/>
    </row>
    <row r="125" spans="1:2">
      <c r="A125" s="77"/>
      <c r="B125" s="77"/>
    </row>
    <row r="126" spans="1:2">
      <c r="A126" s="77"/>
      <c r="B126" s="77"/>
    </row>
    <row r="127" spans="1:2">
      <c r="A127" s="77"/>
      <c r="B127" s="77"/>
    </row>
    <row r="128" spans="1:2">
      <c r="A128" s="77"/>
      <c r="B128" s="77"/>
    </row>
    <row r="129" spans="1:7">
      <c r="A129" s="77"/>
      <c r="B129" s="77"/>
    </row>
    <row r="130" spans="1:7">
      <c r="A130" s="77"/>
      <c r="B130" s="77"/>
    </row>
    <row r="131" spans="1:7">
      <c r="A131" s="77"/>
      <c r="B131" s="77"/>
    </row>
    <row r="132" spans="1:7">
      <c r="A132" s="77"/>
      <c r="B132" s="77"/>
    </row>
    <row r="133" spans="1:7">
      <c r="A133" s="77"/>
      <c r="B133" s="77"/>
    </row>
    <row r="134" spans="1:7">
      <c r="A134" s="77"/>
      <c r="B134" s="77"/>
    </row>
    <row r="135" spans="1:7">
      <c r="A135" s="77"/>
      <c r="B135" s="77"/>
    </row>
    <row r="136" spans="1:7">
      <c r="A136" s="77"/>
      <c r="B136" s="77"/>
    </row>
    <row r="137" spans="1:7">
      <c r="A137" s="77"/>
      <c r="B137" s="77"/>
    </row>
    <row r="138" spans="1:7">
      <c r="A138" s="77"/>
      <c r="B138" s="77"/>
    </row>
    <row r="139" spans="1:7">
      <c r="A139" s="77"/>
      <c r="B139" s="77"/>
    </row>
    <row r="140" spans="1:7"/>
    <row r="141" spans="1:7"/>
    <row r="142" spans="1:7"/>
    <row r="143" spans="1:7" ht="16.5" customHeight="1">
      <c r="G143" s="100" t="s">
        <v>55</v>
      </c>
    </row>
    <row r="144" spans="1:7"/>
    <row r="145"/>
    <row r="146"/>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password="DC70" sheet="1" objects="1" scenarios="1"/>
  <mergeCells count="9">
    <mergeCell ref="C18:D18"/>
    <mergeCell ref="C19:D19"/>
    <mergeCell ref="C20:D20"/>
    <mergeCell ref="A9:C9"/>
    <mergeCell ref="A10:B10"/>
    <mergeCell ref="A11:C11"/>
    <mergeCell ref="A12:C12"/>
    <mergeCell ref="C16:D16"/>
    <mergeCell ref="C17:D17"/>
  </mergeCells>
  <conditionalFormatting sqref="B16:B20">
    <cfRule type="expression" dxfId="2" priority="1" stopIfTrue="1">
      <formula>B16="Select one"</formula>
    </cfRule>
  </conditionalFormatting>
  <dataValidations count="3">
    <dataValidation type="list" allowBlank="1" showInputMessage="1" showErrorMessage="1" sqref="B16:B20">
      <formula1>$G$9:$G$10</formula1>
    </dataValidation>
    <dataValidation type="textLength" operator="lessThanOrEqual" showInputMessage="1" showErrorMessage="1" sqref="WVK982963:WVK983060 IY16:IY20 SU16:SU20 ACQ16:ACQ20 AMM16:AMM20 AWI16:AWI20 BGE16:BGE20 BQA16:BQA20 BZW16:BZW20 CJS16:CJS20 CTO16:CTO20 DDK16:DDK20 DNG16:DNG20 DXC16:DXC20 EGY16:EGY20 EQU16:EQU20 FAQ16:FAQ20 FKM16:FKM20 FUI16:FUI20 GEE16:GEE20 GOA16:GOA20 GXW16:GXW20 HHS16:HHS20 HRO16:HRO20 IBK16:IBK20 ILG16:ILG20 IVC16:IVC20 JEY16:JEY20 JOU16:JOU20 JYQ16:JYQ20 KIM16:KIM20 KSI16:KSI20 LCE16:LCE20 LMA16:LMA20 LVW16:LVW20 MFS16:MFS20 MPO16:MPO20 MZK16:MZK20 NJG16:NJG20 NTC16:NTC20 OCY16:OCY20 OMU16:OMU20 OWQ16:OWQ20 PGM16:PGM20 PQI16:PQI20 QAE16:QAE20 QKA16:QKA20 QTW16:QTW20 RDS16:RDS20 RNO16:RNO20 RXK16:RXK20 SHG16:SHG20 SRC16:SRC20 TAY16:TAY20 TKU16:TKU20 TUQ16:TUQ20 UEM16:UEM20 UOI16:UOI20 UYE16:UYE20 VIA16:VIA20 VRW16:VRW20 WBS16:WBS20 WLO16:WLO20 WVK16:WVK20 C65459:C65556 IY65459:IY65556 SU65459:SU65556 ACQ65459:ACQ65556 AMM65459:AMM65556 AWI65459:AWI65556 BGE65459:BGE65556 BQA65459:BQA65556 BZW65459:BZW65556 CJS65459:CJS65556 CTO65459:CTO65556 DDK65459:DDK65556 DNG65459:DNG65556 DXC65459:DXC65556 EGY65459:EGY65556 EQU65459:EQU65556 FAQ65459:FAQ65556 FKM65459:FKM65556 FUI65459:FUI65556 GEE65459:GEE65556 GOA65459:GOA65556 GXW65459:GXW65556 HHS65459:HHS65556 HRO65459:HRO65556 IBK65459:IBK65556 ILG65459:ILG65556 IVC65459:IVC65556 JEY65459:JEY65556 JOU65459:JOU65556 JYQ65459:JYQ65556 KIM65459:KIM65556 KSI65459:KSI65556 LCE65459:LCE65556 LMA65459:LMA65556 LVW65459:LVW65556 MFS65459:MFS65556 MPO65459:MPO65556 MZK65459:MZK65556 NJG65459:NJG65556 NTC65459:NTC65556 OCY65459:OCY65556 OMU65459:OMU65556 OWQ65459:OWQ65556 PGM65459:PGM65556 PQI65459:PQI65556 QAE65459:QAE65556 QKA65459:QKA65556 QTW65459:QTW65556 RDS65459:RDS65556 RNO65459:RNO65556 RXK65459:RXK65556 SHG65459:SHG65556 SRC65459:SRC65556 TAY65459:TAY65556 TKU65459:TKU65556 TUQ65459:TUQ65556 UEM65459:UEM65556 UOI65459:UOI65556 UYE65459:UYE65556 VIA65459:VIA65556 VRW65459:VRW65556 WBS65459:WBS65556 WLO65459:WLO65556 WVK65459:WVK65556 C130995:C131092 IY130995:IY131092 SU130995:SU131092 ACQ130995:ACQ131092 AMM130995:AMM131092 AWI130995:AWI131092 BGE130995:BGE131092 BQA130995:BQA131092 BZW130995:BZW131092 CJS130995:CJS131092 CTO130995:CTO131092 DDK130995:DDK131092 DNG130995:DNG131092 DXC130995:DXC131092 EGY130995:EGY131092 EQU130995:EQU131092 FAQ130995:FAQ131092 FKM130995:FKM131092 FUI130995:FUI131092 GEE130995:GEE131092 GOA130995:GOA131092 GXW130995:GXW131092 HHS130995:HHS131092 HRO130995:HRO131092 IBK130995:IBK131092 ILG130995:ILG131092 IVC130995:IVC131092 JEY130995:JEY131092 JOU130995:JOU131092 JYQ130995:JYQ131092 KIM130995:KIM131092 KSI130995:KSI131092 LCE130995:LCE131092 LMA130995:LMA131092 LVW130995:LVW131092 MFS130995:MFS131092 MPO130995:MPO131092 MZK130995:MZK131092 NJG130995:NJG131092 NTC130995:NTC131092 OCY130995:OCY131092 OMU130995:OMU131092 OWQ130995:OWQ131092 PGM130995:PGM131092 PQI130995:PQI131092 QAE130995:QAE131092 QKA130995:QKA131092 QTW130995:QTW131092 RDS130995:RDS131092 RNO130995:RNO131092 RXK130995:RXK131092 SHG130995:SHG131092 SRC130995:SRC131092 TAY130995:TAY131092 TKU130995:TKU131092 TUQ130995:TUQ131092 UEM130995:UEM131092 UOI130995:UOI131092 UYE130995:UYE131092 VIA130995:VIA131092 VRW130995:VRW131092 WBS130995:WBS131092 WLO130995:WLO131092 WVK130995:WVK131092 C196531:C196628 IY196531:IY196628 SU196531:SU196628 ACQ196531:ACQ196628 AMM196531:AMM196628 AWI196531:AWI196628 BGE196531:BGE196628 BQA196531:BQA196628 BZW196531:BZW196628 CJS196531:CJS196628 CTO196531:CTO196628 DDK196531:DDK196628 DNG196531:DNG196628 DXC196531:DXC196628 EGY196531:EGY196628 EQU196531:EQU196628 FAQ196531:FAQ196628 FKM196531:FKM196628 FUI196531:FUI196628 GEE196531:GEE196628 GOA196531:GOA196628 GXW196531:GXW196628 HHS196531:HHS196628 HRO196531:HRO196628 IBK196531:IBK196628 ILG196531:ILG196628 IVC196531:IVC196628 JEY196531:JEY196628 JOU196531:JOU196628 JYQ196531:JYQ196628 KIM196531:KIM196628 KSI196531:KSI196628 LCE196531:LCE196628 LMA196531:LMA196628 LVW196531:LVW196628 MFS196531:MFS196628 MPO196531:MPO196628 MZK196531:MZK196628 NJG196531:NJG196628 NTC196531:NTC196628 OCY196531:OCY196628 OMU196531:OMU196628 OWQ196531:OWQ196628 PGM196531:PGM196628 PQI196531:PQI196628 QAE196531:QAE196628 QKA196531:QKA196628 QTW196531:QTW196628 RDS196531:RDS196628 RNO196531:RNO196628 RXK196531:RXK196628 SHG196531:SHG196628 SRC196531:SRC196628 TAY196531:TAY196628 TKU196531:TKU196628 TUQ196531:TUQ196628 UEM196531:UEM196628 UOI196531:UOI196628 UYE196531:UYE196628 VIA196531:VIA196628 VRW196531:VRW196628 WBS196531:WBS196628 WLO196531:WLO196628 WVK196531:WVK196628 C262067:C262164 IY262067:IY262164 SU262067:SU262164 ACQ262067:ACQ262164 AMM262067:AMM262164 AWI262067:AWI262164 BGE262067:BGE262164 BQA262067:BQA262164 BZW262067:BZW262164 CJS262067:CJS262164 CTO262067:CTO262164 DDK262067:DDK262164 DNG262067:DNG262164 DXC262067:DXC262164 EGY262067:EGY262164 EQU262067:EQU262164 FAQ262067:FAQ262164 FKM262067:FKM262164 FUI262067:FUI262164 GEE262067:GEE262164 GOA262067:GOA262164 GXW262067:GXW262164 HHS262067:HHS262164 HRO262067:HRO262164 IBK262067:IBK262164 ILG262067:ILG262164 IVC262067:IVC262164 JEY262067:JEY262164 JOU262067:JOU262164 JYQ262067:JYQ262164 KIM262067:KIM262164 KSI262067:KSI262164 LCE262067:LCE262164 LMA262067:LMA262164 LVW262067:LVW262164 MFS262067:MFS262164 MPO262067:MPO262164 MZK262067:MZK262164 NJG262067:NJG262164 NTC262067:NTC262164 OCY262067:OCY262164 OMU262067:OMU262164 OWQ262067:OWQ262164 PGM262067:PGM262164 PQI262067:PQI262164 QAE262067:QAE262164 QKA262067:QKA262164 QTW262067:QTW262164 RDS262067:RDS262164 RNO262067:RNO262164 RXK262067:RXK262164 SHG262067:SHG262164 SRC262067:SRC262164 TAY262067:TAY262164 TKU262067:TKU262164 TUQ262067:TUQ262164 UEM262067:UEM262164 UOI262067:UOI262164 UYE262067:UYE262164 VIA262067:VIA262164 VRW262067:VRW262164 WBS262067:WBS262164 WLO262067:WLO262164 WVK262067:WVK262164 C327603:C327700 IY327603:IY327700 SU327603:SU327700 ACQ327603:ACQ327700 AMM327603:AMM327700 AWI327603:AWI327700 BGE327603:BGE327700 BQA327603:BQA327700 BZW327603:BZW327700 CJS327603:CJS327700 CTO327603:CTO327700 DDK327603:DDK327700 DNG327603:DNG327700 DXC327603:DXC327700 EGY327603:EGY327700 EQU327603:EQU327700 FAQ327603:FAQ327700 FKM327603:FKM327700 FUI327603:FUI327700 GEE327603:GEE327700 GOA327603:GOA327700 GXW327603:GXW327700 HHS327603:HHS327700 HRO327603:HRO327700 IBK327603:IBK327700 ILG327603:ILG327700 IVC327603:IVC327700 JEY327603:JEY327700 JOU327603:JOU327700 JYQ327603:JYQ327700 KIM327603:KIM327700 KSI327603:KSI327700 LCE327603:LCE327700 LMA327603:LMA327700 LVW327603:LVW327700 MFS327603:MFS327700 MPO327603:MPO327700 MZK327603:MZK327700 NJG327603:NJG327700 NTC327603:NTC327700 OCY327603:OCY327700 OMU327603:OMU327700 OWQ327603:OWQ327700 PGM327603:PGM327700 PQI327603:PQI327700 QAE327603:QAE327700 QKA327603:QKA327700 QTW327603:QTW327700 RDS327603:RDS327700 RNO327603:RNO327700 RXK327603:RXK327700 SHG327603:SHG327700 SRC327603:SRC327700 TAY327603:TAY327700 TKU327603:TKU327700 TUQ327603:TUQ327700 UEM327603:UEM327700 UOI327603:UOI327700 UYE327603:UYE327700 VIA327603:VIA327700 VRW327603:VRW327700 WBS327603:WBS327700 WLO327603:WLO327700 WVK327603:WVK327700 C393139:C393236 IY393139:IY393236 SU393139:SU393236 ACQ393139:ACQ393236 AMM393139:AMM393236 AWI393139:AWI393236 BGE393139:BGE393236 BQA393139:BQA393236 BZW393139:BZW393236 CJS393139:CJS393236 CTO393139:CTO393236 DDK393139:DDK393236 DNG393139:DNG393236 DXC393139:DXC393236 EGY393139:EGY393236 EQU393139:EQU393236 FAQ393139:FAQ393236 FKM393139:FKM393236 FUI393139:FUI393236 GEE393139:GEE393236 GOA393139:GOA393236 GXW393139:GXW393236 HHS393139:HHS393236 HRO393139:HRO393236 IBK393139:IBK393236 ILG393139:ILG393236 IVC393139:IVC393236 JEY393139:JEY393236 JOU393139:JOU393236 JYQ393139:JYQ393236 KIM393139:KIM393236 KSI393139:KSI393236 LCE393139:LCE393236 LMA393139:LMA393236 LVW393139:LVW393236 MFS393139:MFS393236 MPO393139:MPO393236 MZK393139:MZK393236 NJG393139:NJG393236 NTC393139:NTC393236 OCY393139:OCY393236 OMU393139:OMU393236 OWQ393139:OWQ393236 PGM393139:PGM393236 PQI393139:PQI393236 QAE393139:QAE393236 QKA393139:QKA393236 QTW393139:QTW393236 RDS393139:RDS393236 RNO393139:RNO393236 RXK393139:RXK393236 SHG393139:SHG393236 SRC393139:SRC393236 TAY393139:TAY393236 TKU393139:TKU393236 TUQ393139:TUQ393236 UEM393139:UEM393236 UOI393139:UOI393236 UYE393139:UYE393236 VIA393139:VIA393236 VRW393139:VRW393236 WBS393139:WBS393236 WLO393139:WLO393236 WVK393139:WVK393236 C458675:C458772 IY458675:IY458772 SU458675:SU458772 ACQ458675:ACQ458772 AMM458675:AMM458772 AWI458675:AWI458772 BGE458675:BGE458772 BQA458675:BQA458772 BZW458675:BZW458772 CJS458675:CJS458772 CTO458675:CTO458772 DDK458675:DDK458772 DNG458675:DNG458772 DXC458675:DXC458772 EGY458675:EGY458772 EQU458675:EQU458772 FAQ458675:FAQ458772 FKM458675:FKM458772 FUI458675:FUI458772 GEE458675:GEE458772 GOA458675:GOA458772 GXW458675:GXW458772 HHS458675:HHS458772 HRO458675:HRO458772 IBK458675:IBK458772 ILG458675:ILG458772 IVC458675:IVC458772 JEY458675:JEY458772 JOU458675:JOU458772 JYQ458675:JYQ458772 KIM458675:KIM458772 KSI458675:KSI458772 LCE458675:LCE458772 LMA458675:LMA458772 LVW458675:LVW458772 MFS458675:MFS458772 MPO458675:MPO458772 MZK458675:MZK458772 NJG458675:NJG458772 NTC458675:NTC458772 OCY458675:OCY458772 OMU458675:OMU458772 OWQ458675:OWQ458772 PGM458675:PGM458772 PQI458675:PQI458772 QAE458675:QAE458772 QKA458675:QKA458772 QTW458675:QTW458772 RDS458675:RDS458772 RNO458675:RNO458772 RXK458675:RXK458772 SHG458675:SHG458772 SRC458675:SRC458772 TAY458675:TAY458772 TKU458675:TKU458772 TUQ458675:TUQ458772 UEM458675:UEM458772 UOI458675:UOI458772 UYE458675:UYE458772 VIA458675:VIA458772 VRW458675:VRW458772 WBS458675:WBS458772 WLO458675:WLO458772 WVK458675:WVK458772 C524211:C524308 IY524211:IY524308 SU524211:SU524308 ACQ524211:ACQ524308 AMM524211:AMM524308 AWI524211:AWI524308 BGE524211:BGE524308 BQA524211:BQA524308 BZW524211:BZW524308 CJS524211:CJS524308 CTO524211:CTO524308 DDK524211:DDK524308 DNG524211:DNG524308 DXC524211:DXC524308 EGY524211:EGY524308 EQU524211:EQU524308 FAQ524211:FAQ524308 FKM524211:FKM524308 FUI524211:FUI524308 GEE524211:GEE524308 GOA524211:GOA524308 GXW524211:GXW524308 HHS524211:HHS524308 HRO524211:HRO524308 IBK524211:IBK524308 ILG524211:ILG524308 IVC524211:IVC524308 JEY524211:JEY524308 JOU524211:JOU524308 JYQ524211:JYQ524308 KIM524211:KIM524308 KSI524211:KSI524308 LCE524211:LCE524308 LMA524211:LMA524308 LVW524211:LVW524308 MFS524211:MFS524308 MPO524211:MPO524308 MZK524211:MZK524308 NJG524211:NJG524308 NTC524211:NTC524308 OCY524211:OCY524308 OMU524211:OMU524308 OWQ524211:OWQ524308 PGM524211:PGM524308 PQI524211:PQI524308 QAE524211:QAE524308 QKA524211:QKA524308 QTW524211:QTW524308 RDS524211:RDS524308 RNO524211:RNO524308 RXK524211:RXK524308 SHG524211:SHG524308 SRC524211:SRC524308 TAY524211:TAY524308 TKU524211:TKU524308 TUQ524211:TUQ524308 UEM524211:UEM524308 UOI524211:UOI524308 UYE524211:UYE524308 VIA524211:VIA524308 VRW524211:VRW524308 WBS524211:WBS524308 WLO524211:WLO524308 WVK524211:WVK524308 C589747:C589844 IY589747:IY589844 SU589747:SU589844 ACQ589747:ACQ589844 AMM589747:AMM589844 AWI589747:AWI589844 BGE589747:BGE589844 BQA589747:BQA589844 BZW589747:BZW589844 CJS589747:CJS589844 CTO589747:CTO589844 DDK589747:DDK589844 DNG589747:DNG589844 DXC589747:DXC589844 EGY589747:EGY589844 EQU589747:EQU589844 FAQ589747:FAQ589844 FKM589747:FKM589844 FUI589747:FUI589844 GEE589747:GEE589844 GOA589747:GOA589844 GXW589747:GXW589844 HHS589747:HHS589844 HRO589747:HRO589844 IBK589747:IBK589844 ILG589747:ILG589844 IVC589747:IVC589844 JEY589747:JEY589844 JOU589747:JOU589844 JYQ589747:JYQ589844 KIM589747:KIM589844 KSI589747:KSI589844 LCE589747:LCE589844 LMA589747:LMA589844 LVW589747:LVW589844 MFS589747:MFS589844 MPO589747:MPO589844 MZK589747:MZK589844 NJG589747:NJG589844 NTC589747:NTC589844 OCY589747:OCY589844 OMU589747:OMU589844 OWQ589747:OWQ589844 PGM589747:PGM589844 PQI589747:PQI589844 QAE589747:QAE589844 QKA589747:QKA589844 QTW589747:QTW589844 RDS589747:RDS589844 RNO589747:RNO589844 RXK589747:RXK589844 SHG589747:SHG589844 SRC589747:SRC589844 TAY589747:TAY589844 TKU589747:TKU589844 TUQ589747:TUQ589844 UEM589747:UEM589844 UOI589747:UOI589844 UYE589747:UYE589844 VIA589747:VIA589844 VRW589747:VRW589844 WBS589747:WBS589844 WLO589747:WLO589844 WVK589747:WVK589844 C655283:C655380 IY655283:IY655380 SU655283:SU655380 ACQ655283:ACQ655380 AMM655283:AMM655380 AWI655283:AWI655380 BGE655283:BGE655380 BQA655283:BQA655380 BZW655283:BZW655380 CJS655283:CJS655380 CTO655283:CTO655380 DDK655283:DDK655380 DNG655283:DNG655380 DXC655283:DXC655380 EGY655283:EGY655380 EQU655283:EQU655380 FAQ655283:FAQ655380 FKM655283:FKM655380 FUI655283:FUI655380 GEE655283:GEE655380 GOA655283:GOA655380 GXW655283:GXW655380 HHS655283:HHS655380 HRO655283:HRO655380 IBK655283:IBK655380 ILG655283:ILG655380 IVC655283:IVC655380 JEY655283:JEY655380 JOU655283:JOU655380 JYQ655283:JYQ655380 KIM655283:KIM655380 KSI655283:KSI655380 LCE655283:LCE655380 LMA655283:LMA655380 LVW655283:LVW655380 MFS655283:MFS655380 MPO655283:MPO655380 MZK655283:MZK655380 NJG655283:NJG655380 NTC655283:NTC655380 OCY655283:OCY655380 OMU655283:OMU655380 OWQ655283:OWQ655380 PGM655283:PGM655380 PQI655283:PQI655380 QAE655283:QAE655380 QKA655283:QKA655380 QTW655283:QTW655380 RDS655283:RDS655380 RNO655283:RNO655380 RXK655283:RXK655380 SHG655283:SHG655380 SRC655283:SRC655380 TAY655283:TAY655380 TKU655283:TKU655380 TUQ655283:TUQ655380 UEM655283:UEM655380 UOI655283:UOI655380 UYE655283:UYE655380 VIA655283:VIA655380 VRW655283:VRW655380 WBS655283:WBS655380 WLO655283:WLO655380 WVK655283:WVK655380 C720819:C720916 IY720819:IY720916 SU720819:SU720916 ACQ720819:ACQ720916 AMM720819:AMM720916 AWI720819:AWI720916 BGE720819:BGE720916 BQA720819:BQA720916 BZW720819:BZW720916 CJS720819:CJS720916 CTO720819:CTO720916 DDK720819:DDK720916 DNG720819:DNG720916 DXC720819:DXC720916 EGY720819:EGY720916 EQU720819:EQU720916 FAQ720819:FAQ720916 FKM720819:FKM720916 FUI720819:FUI720916 GEE720819:GEE720916 GOA720819:GOA720916 GXW720819:GXW720916 HHS720819:HHS720916 HRO720819:HRO720916 IBK720819:IBK720916 ILG720819:ILG720916 IVC720819:IVC720916 JEY720819:JEY720916 JOU720819:JOU720916 JYQ720819:JYQ720916 KIM720819:KIM720916 KSI720819:KSI720916 LCE720819:LCE720916 LMA720819:LMA720916 LVW720819:LVW720916 MFS720819:MFS720916 MPO720819:MPO720916 MZK720819:MZK720916 NJG720819:NJG720916 NTC720819:NTC720916 OCY720819:OCY720916 OMU720819:OMU720916 OWQ720819:OWQ720916 PGM720819:PGM720916 PQI720819:PQI720916 QAE720819:QAE720916 QKA720819:QKA720916 QTW720819:QTW720916 RDS720819:RDS720916 RNO720819:RNO720916 RXK720819:RXK720916 SHG720819:SHG720916 SRC720819:SRC720916 TAY720819:TAY720916 TKU720819:TKU720916 TUQ720819:TUQ720916 UEM720819:UEM720916 UOI720819:UOI720916 UYE720819:UYE720916 VIA720819:VIA720916 VRW720819:VRW720916 WBS720819:WBS720916 WLO720819:WLO720916 WVK720819:WVK720916 C786355:C786452 IY786355:IY786452 SU786355:SU786452 ACQ786355:ACQ786452 AMM786355:AMM786452 AWI786355:AWI786452 BGE786355:BGE786452 BQA786355:BQA786452 BZW786355:BZW786452 CJS786355:CJS786452 CTO786355:CTO786452 DDK786355:DDK786452 DNG786355:DNG786452 DXC786355:DXC786452 EGY786355:EGY786452 EQU786355:EQU786452 FAQ786355:FAQ786452 FKM786355:FKM786452 FUI786355:FUI786452 GEE786355:GEE786452 GOA786355:GOA786452 GXW786355:GXW786452 HHS786355:HHS786452 HRO786355:HRO786452 IBK786355:IBK786452 ILG786355:ILG786452 IVC786355:IVC786452 JEY786355:JEY786452 JOU786355:JOU786452 JYQ786355:JYQ786452 KIM786355:KIM786452 KSI786355:KSI786452 LCE786355:LCE786452 LMA786355:LMA786452 LVW786355:LVW786452 MFS786355:MFS786452 MPO786355:MPO786452 MZK786355:MZK786452 NJG786355:NJG786452 NTC786355:NTC786452 OCY786355:OCY786452 OMU786355:OMU786452 OWQ786355:OWQ786452 PGM786355:PGM786452 PQI786355:PQI786452 QAE786355:QAE786452 QKA786355:QKA786452 QTW786355:QTW786452 RDS786355:RDS786452 RNO786355:RNO786452 RXK786355:RXK786452 SHG786355:SHG786452 SRC786355:SRC786452 TAY786355:TAY786452 TKU786355:TKU786452 TUQ786355:TUQ786452 UEM786355:UEM786452 UOI786355:UOI786452 UYE786355:UYE786452 VIA786355:VIA786452 VRW786355:VRW786452 WBS786355:WBS786452 WLO786355:WLO786452 WVK786355:WVK786452 C851891:C851988 IY851891:IY851988 SU851891:SU851988 ACQ851891:ACQ851988 AMM851891:AMM851988 AWI851891:AWI851988 BGE851891:BGE851988 BQA851891:BQA851988 BZW851891:BZW851988 CJS851891:CJS851988 CTO851891:CTO851988 DDK851891:DDK851988 DNG851891:DNG851988 DXC851891:DXC851988 EGY851891:EGY851988 EQU851891:EQU851988 FAQ851891:FAQ851988 FKM851891:FKM851988 FUI851891:FUI851988 GEE851891:GEE851988 GOA851891:GOA851988 GXW851891:GXW851988 HHS851891:HHS851988 HRO851891:HRO851988 IBK851891:IBK851988 ILG851891:ILG851988 IVC851891:IVC851988 JEY851891:JEY851988 JOU851891:JOU851988 JYQ851891:JYQ851988 KIM851891:KIM851988 KSI851891:KSI851988 LCE851891:LCE851988 LMA851891:LMA851988 LVW851891:LVW851988 MFS851891:MFS851988 MPO851891:MPO851988 MZK851891:MZK851988 NJG851891:NJG851988 NTC851891:NTC851988 OCY851891:OCY851988 OMU851891:OMU851988 OWQ851891:OWQ851988 PGM851891:PGM851988 PQI851891:PQI851988 QAE851891:QAE851988 QKA851891:QKA851988 QTW851891:QTW851988 RDS851891:RDS851988 RNO851891:RNO851988 RXK851891:RXK851988 SHG851891:SHG851988 SRC851891:SRC851988 TAY851891:TAY851988 TKU851891:TKU851988 TUQ851891:TUQ851988 UEM851891:UEM851988 UOI851891:UOI851988 UYE851891:UYE851988 VIA851891:VIA851988 VRW851891:VRW851988 WBS851891:WBS851988 WLO851891:WLO851988 WVK851891:WVK851988 C917427:C917524 IY917427:IY917524 SU917427:SU917524 ACQ917427:ACQ917524 AMM917427:AMM917524 AWI917427:AWI917524 BGE917427:BGE917524 BQA917427:BQA917524 BZW917427:BZW917524 CJS917427:CJS917524 CTO917427:CTO917524 DDK917427:DDK917524 DNG917427:DNG917524 DXC917427:DXC917524 EGY917427:EGY917524 EQU917427:EQU917524 FAQ917427:FAQ917524 FKM917427:FKM917524 FUI917427:FUI917524 GEE917427:GEE917524 GOA917427:GOA917524 GXW917427:GXW917524 HHS917427:HHS917524 HRO917427:HRO917524 IBK917427:IBK917524 ILG917427:ILG917524 IVC917427:IVC917524 JEY917427:JEY917524 JOU917427:JOU917524 JYQ917427:JYQ917524 KIM917427:KIM917524 KSI917427:KSI917524 LCE917427:LCE917524 LMA917427:LMA917524 LVW917427:LVW917524 MFS917427:MFS917524 MPO917427:MPO917524 MZK917427:MZK917524 NJG917427:NJG917524 NTC917427:NTC917524 OCY917427:OCY917524 OMU917427:OMU917524 OWQ917427:OWQ917524 PGM917427:PGM917524 PQI917427:PQI917524 QAE917427:QAE917524 QKA917427:QKA917524 QTW917427:QTW917524 RDS917427:RDS917524 RNO917427:RNO917524 RXK917427:RXK917524 SHG917427:SHG917524 SRC917427:SRC917524 TAY917427:TAY917524 TKU917427:TKU917524 TUQ917427:TUQ917524 UEM917427:UEM917524 UOI917427:UOI917524 UYE917427:UYE917524 VIA917427:VIA917524 VRW917427:VRW917524 WBS917427:WBS917524 WLO917427:WLO917524 WVK917427:WVK917524 C982963:C983060 IY982963:IY983060 SU982963:SU983060 ACQ982963:ACQ983060 AMM982963:AMM983060 AWI982963:AWI983060 BGE982963:BGE983060 BQA982963:BQA983060 BZW982963:BZW983060 CJS982963:CJS983060 CTO982963:CTO983060 DDK982963:DDK983060 DNG982963:DNG983060 DXC982963:DXC983060 EGY982963:EGY983060 EQU982963:EQU983060 FAQ982963:FAQ983060 FKM982963:FKM983060 FUI982963:FUI983060 GEE982963:GEE983060 GOA982963:GOA983060 GXW982963:GXW983060 HHS982963:HHS983060 HRO982963:HRO983060 IBK982963:IBK983060 ILG982963:ILG983060 IVC982963:IVC983060 JEY982963:JEY983060 JOU982963:JOU983060 JYQ982963:JYQ983060 KIM982963:KIM983060 KSI982963:KSI983060 LCE982963:LCE983060 LMA982963:LMA983060 LVW982963:LVW983060 MFS982963:MFS983060 MPO982963:MPO983060 MZK982963:MZK983060 NJG982963:NJG983060 NTC982963:NTC983060 OCY982963:OCY983060 OMU982963:OMU983060 OWQ982963:OWQ983060 PGM982963:PGM983060 PQI982963:PQI983060 QAE982963:QAE983060 QKA982963:QKA983060 QTW982963:QTW983060 RDS982963:RDS983060 RNO982963:RNO983060 RXK982963:RXK983060 SHG982963:SHG983060 SRC982963:SRC983060 TAY982963:TAY983060 TKU982963:TKU983060 TUQ982963:TUQ983060 UEM982963:UEM983060 UOI982963:UOI983060 UYE982963:UYE983060 VIA982963:VIA983060 VRW982963:VRW983060 WBS982963:WBS983060 WLO982963:WLO983060 C16:C20">
      <formula1>1024</formula1>
    </dataValidation>
    <dataValidation type="list" allowBlank="1" showInputMessage="1" showErrorMessage="1" sqref="WVJ982963:WVJ983060 IX16:IX20 ST16:ST20 ACP16:ACP20 AML16:AML20 AWH16:AWH20 BGD16:BGD20 BPZ16:BPZ20 BZV16:BZV20 CJR16:CJR20 CTN16:CTN20 DDJ16:DDJ20 DNF16:DNF20 DXB16:DXB20 EGX16:EGX20 EQT16:EQT20 FAP16:FAP20 FKL16:FKL20 FUH16:FUH20 GED16:GED20 GNZ16:GNZ20 GXV16:GXV20 HHR16:HHR20 HRN16:HRN20 IBJ16:IBJ20 ILF16:ILF20 IVB16:IVB20 JEX16:JEX20 JOT16:JOT20 JYP16:JYP20 KIL16:KIL20 KSH16:KSH20 LCD16:LCD20 LLZ16:LLZ20 LVV16:LVV20 MFR16:MFR20 MPN16:MPN20 MZJ16:MZJ20 NJF16:NJF20 NTB16:NTB20 OCX16:OCX20 OMT16:OMT20 OWP16:OWP20 PGL16:PGL20 PQH16:PQH20 QAD16:QAD20 QJZ16:QJZ20 QTV16:QTV20 RDR16:RDR20 RNN16:RNN20 RXJ16:RXJ20 SHF16:SHF20 SRB16:SRB20 TAX16:TAX20 TKT16:TKT20 TUP16:TUP20 UEL16:UEL20 UOH16:UOH20 UYD16:UYD20 VHZ16:VHZ20 VRV16:VRV20 WBR16:WBR20 WLN16:WLN20 WVJ16:WVJ20 B65459:B65556 IX65459:IX65556 ST65459:ST65556 ACP65459:ACP65556 AML65459:AML65556 AWH65459:AWH65556 BGD65459:BGD65556 BPZ65459:BPZ65556 BZV65459:BZV65556 CJR65459:CJR65556 CTN65459:CTN65556 DDJ65459:DDJ65556 DNF65459:DNF65556 DXB65459:DXB65556 EGX65459:EGX65556 EQT65459:EQT65556 FAP65459:FAP65556 FKL65459:FKL65556 FUH65459:FUH65556 GED65459:GED65556 GNZ65459:GNZ65556 GXV65459:GXV65556 HHR65459:HHR65556 HRN65459:HRN65556 IBJ65459:IBJ65556 ILF65459:ILF65556 IVB65459:IVB65556 JEX65459:JEX65556 JOT65459:JOT65556 JYP65459:JYP65556 KIL65459:KIL65556 KSH65459:KSH65556 LCD65459:LCD65556 LLZ65459:LLZ65556 LVV65459:LVV65556 MFR65459:MFR65556 MPN65459:MPN65556 MZJ65459:MZJ65556 NJF65459:NJF65556 NTB65459:NTB65556 OCX65459:OCX65556 OMT65459:OMT65556 OWP65459:OWP65556 PGL65459:PGL65556 PQH65459:PQH65556 QAD65459:QAD65556 QJZ65459:QJZ65556 QTV65459:QTV65556 RDR65459:RDR65556 RNN65459:RNN65556 RXJ65459:RXJ65556 SHF65459:SHF65556 SRB65459:SRB65556 TAX65459:TAX65556 TKT65459:TKT65556 TUP65459:TUP65556 UEL65459:UEL65556 UOH65459:UOH65556 UYD65459:UYD65556 VHZ65459:VHZ65556 VRV65459:VRV65556 WBR65459:WBR65556 WLN65459:WLN65556 WVJ65459:WVJ65556 B130995:B131092 IX130995:IX131092 ST130995:ST131092 ACP130995:ACP131092 AML130995:AML131092 AWH130995:AWH131092 BGD130995:BGD131092 BPZ130995:BPZ131092 BZV130995:BZV131092 CJR130995:CJR131092 CTN130995:CTN131092 DDJ130995:DDJ131092 DNF130995:DNF131092 DXB130995:DXB131092 EGX130995:EGX131092 EQT130995:EQT131092 FAP130995:FAP131092 FKL130995:FKL131092 FUH130995:FUH131092 GED130995:GED131092 GNZ130995:GNZ131092 GXV130995:GXV131092 HHR130995:HHR131092 HRN130995:HRN131092 IBJ130995:IBJ131092 ILF130995:ILF131092 IVB130995:IVB131092 JEX130995:JEX131092 JOT130995:JOT131092 JYP130995:JYP131092 KIL130995:KIL131092 KSH130995:KSH131092 LCD130995:LCD131092 LLZ130995:LLZ131092 LVV130995:LVV131092 MFR130995:MFR131092 MPN130995:MPN131092 MZJ130995:MZJ131092 NJF130995:NJF131092 NTB130995:NTB131092 OCX130995:OCX131092 OMT130995:OMT131092 OWP130995:OWP131092 PGL130995:PGL131092 PQH130995:PQH131092 QAD130995:QAD131092 QJZ130995:QJZ131092 QTV130995:QTV131092 RDR130995:RDR131092 RNN130995:RNN131092 RXJ130995:RXJ131092 SHF130995:SHF131092 SRB130995:SRB131092 TAX130995:TAX131092 TKT130995:TKT131092 TUP130995:TUP131092 UEL130995:UEL131092 UOH130995:UOH131092 UYD130995:UYD131092 VHZ130995:VHZ131092 VRV130995:VRV131092 WBR130995:WBR131092 WLN130995:WLN131092 WVJ130995:WVJ131092 B196531:B196628 IX196531:IX196628 ST196531:ST196628 ACP196531:ACP196628 AML196531:AML196628 AWH196531:AWH196628 BGD196531:BGD196628 BPZ196531:BPZ196628 BZV196531:BZV196628 CJR196531:CJR196628 CTN196531:CTN196628 DDJ196531:DDJ196628 DNF196531:DNF196628 DXB196531:DXB196628 EGX196531:EGX196628 EQT196531:EQT196628 FAP196531:FAP196628 FKL196531:FKL196628 FUH196531:FUH196628 GED196531:GED196628 GNZ196531:GNZ196628 GXV196531:GXV196628 HHR196531:HHR196628 HRN196531:HRN196628 IBJ196531:IBJ196628 ILF196531:ILF196628 IVB196531:IVB196628 JEX196531:JEX196628 JOT196531:JOT196628 JYP196531:JYP196628 KIL196531:KIL196628 KSH196531:KSH196628 LCD196531:LCD196628 LLZ196531:LLZ196628 LVV196531:LVV196628 MFR196531:MFR196628 MPN196531:MPN196628 MZJ196531:MZJ196628 NJF196531:NJF196628 NTB196531:NTB196628 OCX196531:OCX196628 OMT196531:OMT196628 OWP196531:OWP196628 PGL196531:PGL196628 PQH196531:PQH196628 QAD196531:QAD196628 QJZ196531:QJZ196628 QTV196531:QTV196628 RDR196531:RDR196628 RNN196531:RNN196628 RXJ196531:RXJ196628 SHF196531:SHF196628 SRB196531:SRB196628 TAX196531:TAX196628 TKT196531:TKT196628 TUP196531:TUP196628 UEL196531:UEL196628 UOH196531:UOH196628 UYD196531:UYD196628 VHZ196531:VHZ196628 VRV196531:VRV196628 WBR196531:WBR196628 WLN196531:WLN196628 WVJ196531:WVJ196628 B262067:B262164 IX262067:IX262164 ST262067:ST262164 ACP262067:ACP262164 AML262067:AML262164 AWH262067:AWH262164 BGD262067:BGD262164 BPZ262067:BPZ262164 BZV262067:BZV262164 CJR262067:CJR262164 CTN262067:CTN262164 DDJ262067:DDJ262164 DNF262067:DNF262164 DXB262067:DXB262164 EGX262067:EGX262164 EQT262067:EQT262164 FAP262067:FAP262164 FKL262067:FKL262164 FUH262067:FUH262164 GED262067:GED262164 GNZ262067:GNZ262164 GXV262067:GXV262164 HHR262067:HHR262164 HRN262067:HRN262164 IBJ262067:IBJ262164 ILF262067:ILF262164 IVB262067:IVB262164 JEX262067:JEX262164 JOT262067:JOT262164 JYP262067:JYP262164 KIL262067:KIL262164 KSH262067:KSH262164 LCD262067:LCD262164 LLZ262067:LLZ262164 LVV262067:LVV262164 MFR262067:MFR262164 MPN262067:MPN262164 MZJ262067:MZJ262164 NJF262067:NJF262164 NTB262067:NTB262164 OCX262067:OCX262164 OMT262067:OMT262164 OWP262067:OWP262164 PGL262067:PGL262164 PQH262067:PQH262164 QAD262067:QAD262164 QJZ262067:QJZ262164 QTV262067:QTV262164 RDR262067:RDR262164 RNN262067:RNN262164 RXJ262067:RXJ262164 SHF262067:SHF262164 SRB262067:SRB262164 TAX262067:TAX262164 TKT262067:TKT262164 TUP262067:TUP262164 UEL262067:UEL262164 UOH262067:UOH262164 UYD262067:UYD262164 VHZ262067:VHZ262164 VRV262067:VRV262164 WBR262067:WBR262164 WLN262067:WLN262164 WVJ262067:WVJ262164 B327603:B327700 IX327603:IX327700 ST327603:ST327700 ACP327603:ACP327700 AML327603:AML327700 AWH327603:AWH327700 BGD327603:BGD327700 BPZ327603:BPZ327700 BZV327603:BZV327700 CJR327603:CJR327700 CTN327603:CTN327700 DDJ327603:DDJ327700 DNF327603:DNF327700 DXB327603:DXB327700 EGX327603:EGX327700 EQT327603:EQT327700 FAP327603:FAP327700 FKL327603:FKL327700 FUH327603:FUH327700 GED327603:GED327700 GNZ327603:GNZ327700 GXV327603:GXV327700 HHR327603:HHR327700 HRN327603:HRN327700 IBJ327603:IBJ327700 ILF327603:ILF327700 IVB327603:IVB327700 JEX327603:JEX327700 JOT327603:JOT327700 JYP327603:JYP327700 KIL327603:KIL327700 KSH327603:KSH327700 LCD327603:LCD327700 LLZ327603:LLZ327700 LVV327603:LVV327700 MFR327603:MFR327700 MPN327603:MPN327700 MZJ327603:MZJ327700 NJF327603:NJF327700 NTB327603:NTB327700 OCX327603:OCX327700 OMT327603:OMT327700 OWP327603:OWP327700 PGL327603:PGL327700 PQH327603:PQH327700 QAD327603:QAD327700 QJZ327603:QJZ327700 QTV327603:QTV327700 RDR327603:RDR327700 RNN327603:RNN327700 RXJ327603:RXJ327700 SHF327603:SHF327700 SRB327603:SRB327700 TAX327603:TAX327700 TKT327603:TKT327700 TUP327603:TUP327700 UEL327603:UEL327700 UOH327603:UOH327700 UYD327603:UYD327700 VHZ327603:VHZ327700 VRV327603:VRV327700 WBR327603:WBR327700 WLN327603:WLN327700 WVJ327603:WVJ327700 B393139:B393236 IX393139:IX393236 ST393139:ST393236 ACP393139:ACP393236 AML393139:AML393236 AWH393139:AWH393236 BGD393139:BGD393236 BPZ393139:BPZ393236 BZV393139:BZV393236 CJR393139:CJR393236 CTN393139:CTN393236 DDJ393139:DDJ393236 DNF393139:DNF393236 DXB393139:DXB393236 EGX393139:EGX393236 EQT393139:EQT393236 FAP393139:FAP393236 FKL393139:FKL393236 FUH393139:FUH393236 GED393139:GED393236 GNZ393139:GNZ393236 GXV393139:GXV393236 HHR393139:HHR393236 HRN393139:HRN393236 IBJ393139:IBJ393236 ILF393139:ILF393236 IVB393139:IVB393236 JEX393139:JEX393236 JOT393139:JOT393236 JYP393139:JYP393236 KIL393139:KIL393236 KSH393139:KSH393236 LCD393139:LCD393236 LLZ393139:LLZ393236 LVV393139:LVV393236 MFR393139:MFR393236 MPN393139:MPN393236 MZJ393139:MZJ393236 NJF393139:NJF393236 NTB393139:NTB393236 OCX393139:OCX393236 OMT393139:OMT393236 OWP393139:OWP393236 PGL393139:PGL393236 PQH393139:PQH393236 QAD393139:QAD393236 QJZ393139:QJZ393236 QTV393139:QTV393236 RDR393139:RDR393236 RNN393139:RNN393236 RXJ393139:RXJ393236 SHF393139:SHF393236 SRB393139:SRB393236 TAX393139:TAX393236 TKT393139:TKT393236 TUP393139:TUP393236 UEL393139:UEL393236 UOH393139:UOH393236 UYD393139:UYD393236 VHZ393139:VHZ393236 VRV393139:VRV393236 WBR393139:WBR393236 WLN393139:WLN393236 WVJ393139:WVJ393236 B458675:B458772 IX458675:IX458772 ST458675:ST458772 ACP458675:ACP458772 AML458675:AML458772 AWH458675:AWH458772 BGD458675:BGD458772 BPZ458675:BPZ458772 BZV458675:BZV458772 CJR458675:CJR458772 CTN458675:CTN458772 DDJ458675:DDJ458772 DNF458675:DNF458772 DXB458675:DXB458772 EGX458675:EGX458772 EQT458675:EQT458772 FAP458675:FAP458772 FKL458675:FKL458772 FUH458675:FUH458772 GED458675:GED458772 GNZ458675:GNZ458772 GXV458675:GXV458772 HHR458675:HHR458772 HRN458675:HRN458772 IBJ458675:IBJ458772 ILF458675:ILF458772 IVB458675:IVB458772 JEX458675:JEX458772 JOT458675:JOT458772 JYP458675:JYP458772 KIL458675:KIL458772 KSH458675:KSH458772 LCD458675:LCD458772 LLZ458675:LLZ458772 LVV458675:LVV458772 MFR458675:MFR458772 MPN458675:MPN458772 MZJ458675:MZJ458772 NJF458675:NJF458772 NTB458675:NTB458772 OCX458675:OCX458772 OMT458675:OMT458772 OWP458675:OWP458772 PGL458675:PGL458772 PQH458675:PQH458772 QAD458675:QAD458772 QJZ458675:QJZ458772 QTV458675:QTV458772 RDR458675:RDR458772 RNN458675:RNN458772 RXJ458675:RXJ458772 SHF458675:SHF458772 SRB458675:SRB458772 TAX458675:TAX458772 TKT458675:TKT458772 TUP458675:TUP458772 UEL458675:UEL458772 UOH458675:UOH458772 UYD458675:UYD458772 VHZ458675:VHZ458772 VRV458675:VRV458772 WBR458675:WBR458772 WLN458675:WLN458772 WVJ458675:WVJ458772 B524211:B524308 IX524211:IX524308 ST524211:ST524308 ACP524211:ACP524308 AML524211:AML524308 AWH524211:AWH524308 BGD524211:BGD524308 BPZ524211:BPZ524308 BZV524211:BZV524308 CJR524211:CJR524308 CTN524211:CTN524308 DDJ524211:DDJ524308 DNF524211:DNF524308 DXB524211:DXB524308 EGX524211:EGX524308 EQT524211:EQT524308 FAP524211:FAP524308 FKL524211:FKL524308 FUH524211:FUH524308 GED524211:GED524308 GNZ524211:GNZ524308 GXV524211:GXV524308 HHR524211:HHR524308 HRN524211:HRN524308 IBJ524211:IBJ524308 ILF524211:ILF524308 IVB524211:IVB524308 JEX524211:JEX524308 JOT524211:JOT524308 JYP524211:JYP524308 KIL524211:KIL524308 KSH524211:KSH524308 LCD524211:LCD524308 LLZ524211:LLZ524308 LVV524211:LVV524308 MFR524211:MFR524308 MPN524211:MPN524308 MZJ524211:MZJ524308 NJF524211:NJF524308 NTB524211:NTB524308 OCX524211:OCX524308 OMT524211:OMT524308 OWP524211:OWP524308 PGL524211:PGL524308 PQH524211:PQH524308 QAD524211:QAD524308 QJZ524211:QJZ524308 QTV524211:QTV524308 RDR524211:RDR524308 RNN524211:RNN524308 RXJ524211:RXJ524308 SHF524211:SHF524308 SRB524211:SRB524308 TAX524211:TAX524308 TKT524211:TKT524308 TUP524211:TUP524308 UEL524211:UEL524308 UOH524211:UOH524308 UYD524211:UYD524308 VHZ524211:VHZ524308 VRV524211:VRV524308 WBR524211:WBR524308 WLN524211:WLN524308 WVJ524211:WVJ524308 B589747:B589844 IX589747:IX589844 ST589747:ST589844 ACP589747:ACP589844 AML589747:AML589844 AWH589747:AWH589844 BGD589747:BGD589844 BPZ589747:BPZ589844 BZV589747:BZV589844 CJR589747:CJR589844 CTN589747:CTN589844 DDJ589747:DDJ589844 DNF589747:DNF589844 DXB589747:DXB589844 EGX589747:EGX589844 EQT589747:EQT589844 FAP589747:FAP589844 FKL589747:FKL589844 FUH589747:FUH589844 GED589747:GED589844 GNZ589747:GNZ589844 GXV589747:GXV589844 HHR589747:HHR589844 HRN589747:HRN589844 IBJ589747:IBJ589844 ILF589747:ILF589844 IVB589747:IVB589844 JEX589747:JEX589844 JOT589747:JOT589844 JYP589747:JYP589844 KIL589747:KIL589844 KSH589747:KSH589844 LCD589747:LCD589844 LLZ589747:LLZ589844 LVV589747:LVV589844 MFR589747:MFR589844 MPN589747:MPN589844 MZJ589747:MZJ589844 NJF589747:NJF589844 NTB589747:NTB589844 OCX589747:OCX589844 OMT589747:OMT589844 OWP589747:OWP589844 PGL589747:PGL589844 PQH589747:PQH589844 QAD589747:QAD589844 QJZ589747:QJZ589844 QTV589747:QTV589844 RDR589747:RDR589844 RNN589747:RNN589844 RXJ589747:RXJ589844 SHF589747:SHF589844 SRB589747:SRB589844 TAX589747:TAX589844 TKT589747:TKT589844 TUP589747:TUP589844 UEL589747:UEL589844 UOH589747:UOH589844 UYD589747:UYD589844 VHZ589747:VHZ589844 VRV589747:VRV589844 WBR589747:WBR589844 WLN589747:WLN589844 WVJ589747:WVJ589844 B655283:B655380 IX655283:IX655380 ST655283:ST655380 ACP655283:ACP655380 AML655283:AML655380 AWH655283:AWH655380 BGD655283:BGD655380 BPZ655283:BPZ655380 BZV655283:BZV655380 CJR655283:CJR655380 CTN655283:CTN655380 DDJ655283:DDJ655380 DNF655283:DNF655380 DXB655283:DXB655380 EGX655283:EGX655380 EQT655283:EQT655380 FAP655283:FAP655380 FKL655283:FKL655380 FUH655283:FUH655380 GED655283:GED655380 GNZ655283:GNZ655380 GXV655283:GXV655380 HHR655283:HHR655380 HRN655283:HRN655380 IBJ655283:IBJ655380 ILF655283:ILF655380 IVB655283:IVB655380 JEX655283:JEX655380 JOT655283:JOT655380 JYP655283:JYP655380 KIL655283:KIL655380 KSH655283:KSH655380 LCD655283:LCD655380 LLZ655283:LLZ655380 LVV655283:LVV655380 MFR655283:MFR655380 MPN655283:MPN655380 MZJ655283:MZJ655380 NJF655283:NJF655380 NTB655283:NTB655380 OCX655283:OCX655380 OMT655283:OMT655380 OWP655283:OWP655380 PGL655283:PGL655380 PQH655283:PQH655380 QAD655283:QAD655380 QJZ655283:QJZ655380 QTV655283:QTV655380 RDR655283:RDR655380 RNN655283:RNN655380 RXJ655283:RXJ655380 SHF655283:SHF655380 SRB655283:SRB655380 TAX655283:TAX655380 TKT655283:TKT655380 TUP655283:TUP655380 UEL655283:UEL655380 UOH655283:UOH655380 UYD655283:UYD655380 VHZ655283:VHZ655380 VRV655283:VRV655380 WBR655283:WBR655380 WLN655283:WLN655380 WVJ655283:WVJ655380 B720819:B720916 IX720819:IX720916 ST720819:ST720916 ACP720819:ACP720916 AML720819:AML720916 AWH720819:AWH720916 BGD720819:BGD720916 BPZ720819:BPZ720916 BZV720819:BZV720916 CJR720819:CJR720916 CTN720819:CTN720916 DDJ720819:DDJ720916 DNF720819:DNF720916 DXB720819:DXB720916 EGX720819:EGX720916 EQT720819:EQT720916 FAP720819:FAP720916 FKL720819:FKL720916 FUH720819:FUH720916 GED720819:GED720916 GNZ720819:GNZ720916 GXV720819:GXV720916 HHR720819:HHR720916 HRN720819:HRN720916 IBJ720819:IBJ720916 ILF720819:ILF720916 IVB720819:IVB720916 JEX720819:JEX720916 JOT720819:JOT720916 JYP720819:JYP720916 KIL720819:KIL720916 KSH720819:KSH720916 LCD720819:LCD720916 LLZ720819:LLZ720916 LVV720819:LVV720916 MFR720819:MFR720916 MPN720819:MPN720916 MZJ720819:MZJ720916 NJF720819:NJF720916 NTB720819:NTB720916 OCX720819:OCX720916 OMT720819:OMT720916 OWP720819:OWP720916 PGL720819:PGL720916 PQH720819:PQH720916 QAD720819:QAD720916 QJZ720819:QJZ720916 QTV720819:QTV720916 RDR720819:RDR720916 RNN720819:RNN720916 RXJ720819:RXJ720916 SHF720819:SHF720916 SRB720819:SRB720916 TAX720819:TAX720916 TKT720819:TKT720916 TUP720819:TUP720916 UEL720819:UEL720916 UOH720819:UOH720916 UYD720819:UYD720916 VHZ720819:VHZ720916 VRV720819:VRV720916 WBR720819:WBR720916 WLN720819:WLN720916 WVJ720819:WVJ720916 B786355:B786452 IX786355:IX786452 ST786355:ST786452 ACP786355:ACP786452 AML786355:AML786452 AWH786355:AWH786452 BGD786355:BGD786452 BPZ786355:BPZ786452 BZV786355:BZV786452 CJR786355:CJR786452 CTN786355:CTN786452 DDJ786355:DDJ786452 DNF786355:DNF786452 DXB786355:DXB786452 EGX786355:EGX786452 EQT786355:EQT786452 FAP786355:FAP786452 FKL786355:FKL786452 FUH786355:FUH786452 GED786355:GED786452 GNZ786355:GNZ786452 GXV786355:GXV786452 HHR786355:HHR786452 HRN786355:HRN786452 IBJ786355:IBJ786452 ILF786355:ILF786452 IVB786355:IVB786452 JEX786355:JEX786452 JOT786355:JOT786452 JYP786355:JYP786452 KIL786355:KIL786452 KSH786355:KSH786452 LCD786355:LCD786452 LLZ786355:LLZ786452 LVV786355:LVV786452 MFR786355:MFR786452 MPN786355:MPN786452 MZJ786355:MZJ786452 NJF786355:NJF786452 NTB786355:NTB786452 OCX786355:OCX786452 OMT786355:OMT786452 OWP786355:OWP786452 PGL786355:PGL786452 PQH786355:PQH786452 QAD786355:QAD786452 QJZ786355:QJZ786452 QTV786355:QTV786452 RDR786355:RDR786452 RNN786355:RNN786452 RXJ786355:RXJ786452 SHF786355:SHF786452 SRB786355:SRB786452 TAX786355:TAX786452 TKT786355:TKT786452 TUP786355:TUP786452 UEL786355:UEL786452 UOH786355:UOH786452 UYD786355:UYD786452 VHZ786355:VHZ786452 VRV786355:VRV786452 WBR786355:WBR786452 WLN786355:WLN786452 WVJ786355:WVJ786452 B851891:B851988 IX851891:IX851988 ST851891:ST851988 ACP851891:ACP851988 AML851891:AML851988 AWH851891:AWH851988 BGD851891:BGD851988 BPZ851891:BPZ851988 BZV851891:BZV851988 CJR851891:CJR851988 CTN851891:CTN851988 DDJ851891:DDJ851988 DNF851891:DNF851988 DXB851891:DXB851988 EGX851891:EGX851988 EQT851891:EQT851988 FAP851891:FAP851988 FKL851891:FKL851988 FUH851891:FUH851988 GED851891:GED851988 GNZ851891:GNZ851988 GXV851891:GXV851988 HHR851891:HHR851988 HRN851891:HRN851988 IBJ851891:IBJ851988 ILF851891:ILF851988 IVB851891:IVB851988 JEX851891:JEX851988 JOT851891:JOT851988 JYP851891:JYP851988 KIL851891:KIL851988 KSH851891:KSH851988 LCD851891:LCD851988 LLZ851891:LLZ851988 LVV851891:LVV851988 MFR851891:MFR851988 MPN851891:MPN851988 MZJ851891:MZJ851988 NJF851891:NJF851988 NTB851891:NTB851988 OCX851891:OCX851988 OMT851891:OMT851988 OWP851891:OWP851988 PGL851891:PGL851988 PQH851891:PQH851988 QAD851891:QAD851988 QJZ851891:QJZ851988 QTV851891:QTV851988 RDR851891:RDR851988 RNN851891:RNN851988 RXJ851891:RXJ851988 SHF851891:SHF851988 SRB851891:SRB851988 TAX851891:TAX851988 TKT851891:TKT851988 TUP851891:TUP851988 UEL851891:UEL851988 UOH851891:UOH851988 UYD851891:UYD851988 VHZ851891:VHZ851988 VRV851891:VRV851988 WBR851891:WBR851988 WLN851891:WLN851988 WVJ851891:WVJ851988 B917427:B917524 IX917427:IX917524 ST917427:ST917524 ACP917427:ACP917524 AML917427:AML917524 AWH917427:AWH917524 BGD917427:BGD917524 BPZ917427:BPZ917524 BZV917427:BZV917524 CJR917427:CJR917524 CTN917427:CTN917524 DDJ917427:DDJ917524 DNF917427:DNF917524 DXB917427:DXB917524 EGX917427:EGX917524 EQT917427:EQT917524 FAP917427:FAP917524 FKL917427:FKL917524 FUH917427:FUH917524 GED917427:GED917524 GNZ917427:GNZ917524 GXV917427:GXV917524 HHR917427:HHR917524 HRN917427:HRN917524 IBJ917427:IBJ917524 ILF917427:ILF917524 IVB917427:IVB917524 JEX917427:JEX917524 JOT917427:JOT917524 JYP917427:JYP917524 KIL917427:KIL917524 KSH917427:KSH917524 LCD917427:LCD917524 LLZ917427:LLZ917524 LVV917427:LVV917524 MFR917427:MFR917524 MPN917427:MPN917524 MZJ917427:MZJ917524 NJF917427:NJF917524 NTB917427:NTB917524 OCX917427:OCX917524 OMT917427:OMT917524 OWP917427:OWP917524 PGL917427:PGL917524 PQH917427:PQH917524 QAD917427:QAD917524 QJZ917427:QJZ917524 QTV917427:QTV917524 RDR917427:RDR917524 RNN917427:RNN917524 RXJ917427:RXJ917524 SHF917427:SHF917524 SRB917427:SRB917524 TAX917427:TAX917524 TKT917427:TKT917524 TUP917427:TUP917524 UEL917427:UEL917524 UOH917427:UOH917524 UYD917427:UYD917524 VHZ917427:VHZ917524 VRV917427:VRV917524 WBR917427:WBR917524 WLN917427:WLN917524 WVJ917427:WVJ917524 B982963:B983060 IX982963:IX983060 ST982963:ST983060 ACP982963:ACP983060 AML982963:AML983060 AWH982963:AWH983060 BGD982963:BGD983060 BPZ982963:BPZ983060 BZV982963:BZV983060 CJR982963:CJR983060 CTN982963:CTN983060 DDJ982963:DDJ983060 DNF982963:DNF983060 DXB982963:DXB983060 EGX982963:EGX983060 EQT982963:EQT983060 FAP982963:FAP983060 FKL982963:FKL983060 FUH982963:FUH983060 GED982963:GED983060 GNZ982963:GNZ983060 GXV982963:GXV983060 HHR982963:HHR983060 HRN982963:HRN983060 IBJ982963:IBJ983060 ILF982963:ILF983060 IVB982963:IVB983060 JEX982963:JEX983060 JOT982963:JOT983060 JYP982963:JYP983060 KIL982963:KIL983060 KSH982963:KSH983060 LCD982963:LCD983060 LLZ982963:LLZ983060 LVV982963:LVV983060 MFR982963:MFR983060 MPN982963:MPN983060 MZJ982963:MZJ983060 NJF982963:NJF983060 NTB982963:NTB983060 OCX982963:OCX983060 OMT982963:OMT983060 OWP982963:OWP983060 PGL982963:PGL983060 PQH982963:PQH983060 QAD982963:QAD983060 QJZ982963:QJZ983060 QTV982963:QTV983060 RDR982963:RDR983060 RNN982963:RNN983060 RXJ982963:RXJ983060 SHF982963:SHF983060 SRB982963:SRB983060 TAX982963:TAX983060 TKT982963:TKT983060 TUP982963:TUP983060 UEL982963:UEL983060 UOH982963:UOH983060 UYD982963:UYD983060 VHZ982963:VHZ983060 VRV982963:VRV983060 WBR982963:WBR983060 WLN982963:WLN983060">
      <formula1>List_Exp_Dev</formula1>
    </dataValidation>
  </dataValidation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10"/>
  <sheetViews>
    <sheetView showGridLines="0" topLeftCell="C10" zoomScaleNormal="100" workbookViewId="0">
      <selection activeCell="E23" sqref="E23"/>
    </sheetView>
  </sheetViews>
  <sheetFormatPr defaultColWidth="0" defaultRowHeight="0" customHeight="1" zeroHeight="1"/>
  <cols>
    <col min="1" max="1" width="3.140625" style="101" customWidth="1"/>
    <col min="2" max="2" width="2.7109375" style="101" customWidth="1"/>
    <col min="3" max="3" width="3.42578125" style="101" customWidth="1"/>
    <col min="4" max="4" width="46.7109375" style="101" customWidth="1"/>
    <col min="5" max="5" width="15.140625" style="101" customWidth="1"/>
    <col min="6" max="11" width="16.140625" style="101" customWidth="1"/>
    <col min="12" max="15" width="15.28515625" style="101" customWidth="1"/>
    <col min="16" max="19" width="5.140625" style="101" customWidth="1"/>
    <col min="20" max="29" width="5.140625" style="101" hidden="1" customWidth="1"/>
    <col min="30" max="261" width="5.140625" style="101" customWidth="1"/>
    <col min="262" max="262" width="46.7109375" style="101" customWidth="1"/>
    <col min="263" max="267" width="18.85546875" style="101" customWidth="1"/>
    <col min="268" max="268" width="1.5703125" style="101" customWidth="1"/>
    <col min="269" max="514" width="10" style="101" hidden="1"/>
    <col min="515" max="515" width="3.140625" style="101" customWidth="1"/>
    <col min="516" max="516" width="2.7109375" style="101" customWidth="1"/>
    <col min="517" max="517" width="3.42578125" style="101" customWidth="1"/>
    <col min="518" max="518" width="46.7109375" style="101" customWidth="1"/>
    <col min="519" max="523" width="18.85546875" style="101" customWidth="1"/>
    <col min="524" max="524" width="1.5703125" style="101" customWidth="1"/>
    <col min="525" max="770" width="10" style="101" hidden="1"/>
    <col min="771" max="771" width="3.140625" style="101" customWidth="1"/>
    <col min="772" max="772" width="2.7109375" style="101" customWidth="1"/>
    <col min="773" max="773" width="3.42578125" style="101" customWidth="1"/>
    <col min="774" max="774" width="46.7109375" style="101" customWidth="1"/>
    <col min="775" max="779" width="18.85546875" style="101" customWidth="1"/>
    <col min="780" max="780" width="1.5703125" style="101" customWidth="1"/>
    <col min="781" max="1026" width="10" style="101" hidden="1"/>
    <col min="1027" max="1027" width="3.140625" style="101" customWidth="1"/>
    <col min="1028" max="1028" width="2.7109375" style="101" customWidth="1"/>
    <col min="1029" max="1029" width="3.42578125" style="101" customWidth="1"/>
    <col min="1030" max="1030" width="46.7109375" style="101" customWidth="1"/>
    <col min="1031" max="1035" width="18.85546875" style="101" customWidth="1"/>
    <col min="1036" max="1036" width="1.5703125" style="101" customWidth="1"/>
    <col min="1037" max="1282" width="10" style="101" hidden="1"/>
    <col min="1283" max="1283" width="3.140625" style="101" customWidth="1"/>
    <col min="1284" max="1284" width="2.7109375" style="101" customWidth="1"/>
    <col min="1285" max="1285" width="3.42578125" style="101" customWidth="1"/>
    <col min="1286" max="1286" width="46.7109375" style="101" customWidth="1"/>
    <col min="1287" max="1291" width="18.85546875" style="101" customWidth="1"/>
    <col min="1292" max="1292" width="1.5703125" style="101" customWidth="1"/>
    <col min="1293" max="1538" width="10" style="101" hidden="1"/>
    <col min="1539" max="1539" width="3.140625" style="101" customWidth="1"/>
    <col min="1540" max="1540" width="2.7109375" style="101" customWidth="1"/>
    <col min="1541" max="1541" width="3.42578125" style="101" customWidth="1"/>
    <col min="1542" max="1542" width="46.7109375" style="101" customWidth="1"/>
    <col min="1543" max="1547" width="18.85546875" style="101" customWidth="1"/>
    <col min="1548" max="1548" width="1.5703125" style="101" customWidth="1"/>
    <col min="1549" max="1794" width="10" style="101" hidden="1"/>
    <col min="1795" max="1795" width="3.140625" style="101" customWidth="1"/>
    <col min="1796" max="1796" width="2.7109375" style="101" customWidth="1"/>
    <col min="1797" max="1797" width="3.42578125" style="101" customWidth="1"/>
    <col min="1798" max="1798" width="46.7109375" style="101" customWidth="1"/>
    <col min="1799" max="1803" width="18.85546875" style="101" customWidth="1"/>
    <col min="1804" max="1804" width="1.5703125" style="101" customWidth="1"/>
    <col min="1805" max="2050" width="10" style="101" hidden="1"/>
    <col min="2051" max="2051" width="3.140625" style="101" customWidth="1"/>
    <col min="2052" max="2052" width="2.7109375" style="101" customWidth="1"/>
    <col min="2053" max="2053" width="3.42578125" style="101" customWidth="1"/>
    <col min="2054" max="2054" width="46.7109375" style="101" customWidth="1"/>
    <col min="2055" max="2059" width="18.85546875" style="101" customWidth="1"/>
    <col min="2060" max="2060" width="1.5703125" style="101" customWidth="1"/>
    <col min="2061" max="2306" width="10" style="101" hidden="1"/>
    <col min="2307" max="2307" width="3.140625" style="101" customWidth="1"/>
    <col min="2308" max="2308" width="2.7109375" style="101" customWidth="1"/>
    <col min="2309" max="2309" width="3.42578125" style="101" customWidth="1"/>
    <col min="2310" max="2310" width="46.7109375" style="101" customWidth="1"/>
    <col min="2311" max="2315" width="18.85546875" style="101" customWidth="1"/>
    <col min="2316" max="2316" width="1.5703125" style="101" customWidth="1"/>
    <col min="2317" max="2562" width="10" style="101" hidden="1"/>
    <col min="2563" max="2563" width="3.140625" style="101" customWidth="1"/>
    <col min="2564" max="2564" width="2.7109375" style="101" customWidth="1"/>
    <col min="2565" max="2565" width="3.42578125" style="101" customWidth="1"/>
    <col min="2566" max="2566" width="46.7109375" style="101" customWidth="1"/>
    <col min="2567" max="2571" width="18.85546875" style="101" customWidth="1"/>
    <col min="2572" max="2572" width="1.5703125" style="101" customWidth="1"/>
    <col min="2573" max="2818" width="10" style="101" hidden="1"/>
    <col min="2819" max="2819" width="3.140625" style="101" customWidth="1"/>
    <col min="2820" max="2820" width="2.7109375" style="101" customWidth="1"/>
    <col min="2821" max="2821" width="3.42578125" style="101" customWidth="1"/>
    <col min="2822" max="2822" width="46.7109375" style="101" customWidth="1"/>
    <col min="2823" max="2827" width="18.85546875" style="101" customWidth="1"/>
    <col min="2828" max="2828" width="1.5703125" style="101" customWidth="1"/>
    <col min="2829" max="3074" width="10" style="101" hidden="1"/>
    <col min="3075" max="3075" width="3.140625" style="101" customWidth="1"/>
    <col min="3076" max="3076" width="2.7109375" style="101" customWidth="1"/>
    <col min="3077" max="3077" width="3.42578125" style="101" customWidth="1"/>
    <col min="3078" max="3078" width="46.7109375" style="101" customWidth="1"/>
    <col min="3079" max="3083" width="18.85546875" style="101" customWidth="1"/>
    <col min="3084" max="3084" width="1.5703125" style="101" customWidth="1"/>
    <col min="3085" max="3330" width="10" style="101" hidden="1"/>
    <col min="3331" max="3331" width="3.140625" style="101" customWidth="1"/>
    <col min="3332" max="3332" width="2.7109375" style="101" customWidth="1"/>
    <col min="3333" max="3333" width="3.42578125" style="101" customWidth="1"/>
    <col min="3334" max="3334" width="46.7109375" style="101" customWidth="1"/>
    <col min="3335" max="3339" width="18.85546875" style="101" customWidth="1"/>
    <col min="3340" max="3340" width="1.5703125" style="101" customWidth="1"/>
    <col min="3341" max="3586" width="10" style="101" hidden="1"/>
    <col min="3587" max="3587" width="3.140625" style="101" customWidth="1"/>
    <col min="3588" max="3588" width="2.7109375" style="101" customWidth="1"/>
    <col min="3589" max="3589" width="3.42578125" style="101" customWidth="1"/>
    <col min="3590" max="3590" width="46.7109375" style="101" customWidth="1"/>
    <col min="3591" max="3595" width="18.85546875" style="101" customWidth="1"/>
    <col min="3596" max="3596" width="1.5703125" style="101" customWidth="1"/>
    <col min="3597" max="3842" width="10" style="101" hidden="1"/>
    <col min="3843" max="3843" width="3.140625" style="101" customWidth="1"/>
    <col min="3844" max="3844" width="2.7109375" style="101" customWidth="1"/>
    <col min="3845" max="3845" width="3.42578125" style="101" customWidth="1"/>
    <col min="3846" max="3846" width="46.7109375" style="101" customWidth="1"/>
    <col min="3847" max="3851" width="18.85546875" style="101" customWidth="1"/>
    <col min="3852" max="3852" width="1.5703125" style="101" customWidth="1"/>
    <col min="3853" max="4098" width="10" style="101" hidden="1"/>
    <col min="4099" max="4099" width="3.140625" style="101" customWidth="1"/>
    <col min="4100" max="4100" width="2.7109375" style="101" customWidth="1"/>
    <col min="4101" max="4101" width="3.42578125" style="101" customWidth="1"/>
    <col min="4102" max="4102" width="46.7109375" style="101" customWidth="1"/>
    <col min="4103" max="4107" width="18.85546875" style="101" customWidth="1"/>
    <col min="4108" max="4108" width="1.5703125" style="101" customWidth="1"/>
    <col min="4109" max="4354" width="10" style="101" hidden="1"/>
    <col min="4355" max="4355" width="3.140625" style="101" customWidth="1"/>
    <col min="4356" max="4356" width="2.7109375" style="101" customWidth="1"/>
    <col min="4357" max="4357" width="3.42578125" style="101" customWidth="1"/>
    <col min="4358" max="4358" width="46.7109375" style="101" customWidth="1"/>
    <col min="4359" max="4363" width="18.85546875" style="101" customWidth="1"/>
    <col min="4364" max="4364" width="1.5703125" style="101" customWidth="1"/>
    <col min="4365" max="4610" width="10" style="101" hidden="1"/>
    <col min="4611" max="4611" width="3.140625" style="101" customWidth="1"/>
    <col min="4612" max="4612" width="2.7109375" style="101" customWidth="1"/>
    <col min="4613" max="4613" width="3.42578125" style="101" customWidth="1"/>
    <col min="4614" max="4614" width="46.7109375" style="101" customWidth="1"/>
    <col min="4615" max="4619" width="18.85546875" style="101" customWidth="1"/>
    <col min="4620" max="4620" width="1.5703125" style="101" customWidth="1"/>
    <col min="4621" max="4866" width="10" style="101" hidden="1"/>
    <col min="4867" max="4867" width="3.140625" style="101" customWidth="1"/>
    <col min="4868" max="4868" width="2.7109375" style="101" customWidth="1"/>
    <col min="4869" max="4869" width="3.42578125" style="101" customWidth="1"/>
    <col min="4870" max="4870" width="46.7109375" style="101" customWidth="1"/>
    <col min="4871" max="4875" width="18.85546875" style="101" customWidth="1"/>
    <col min="4876" max="4876" width="1.5703125" style="101" customWidth="1"/>
    <col min="4877" max="5122" width="10" style="101" hidden="1"/>
    <col min="5123" max="5123" width="3.140625" style="101" customWidth="1"/>
    <col min="5124" max="5124" width="2.7109375" style="101" customWidth="1"/>
    <col min="5125" max="5125" width="3.42578125" style="101" customWidth="1"/>
    <col min="5126" max="5126" width="46.7109375" style="101" customWidth="1"/>
    <col min="5127" max="5131" width="18.85546875" style="101" customWidth="1"/>
    <col min="5132" max="5132" width="1.5703125" style="101" customWidth="1"/>
    <col min="5133" max="5378" width="10" style="101" hidden="1"/>
    <col min="5379" max="5379" width="3.140625" style="101" customWidth="1"/>
    <col min="5380" max="5380" width="2.7109375" style="101" customWidth="1"/>
    <col min="5381" max="5381" width="3.42578125" style="101" customWidth="1"/>
    <col min="5382" max="5382" width="46.7109375" style="101" customWidth="1"/>
    <col min="5383" max="5387" width="18.85546875" style="101" customWidth="1"/>
    <col min="5388" max="5388" width="1.5703125" style="101" customWidth="1"/>
    <col min="5389" max="5634" width="10" style="101" hidden="1"/>
    <col min="5635" max="5635" width="3.140625" style="101" customWidth="1"/>
    <col min="5636" max="5636" width="2.7109375" style="101" customWidth="1"/>
    <col min="5637" max="5637" width="3.42578125" style="101" customWidth="1"/>
    <col min="5638" max="5638" width="46.7109375" style="101" customWidth="1"/>
    <col min="5639" max="5643" width="18.85546875" style="101" customWidth="1"/>
    <col min="5644" max="5644" width="1.5703125" style="101" customWidth="1"/>
    <col min="5645" max="5890" width="10" style="101" hidden="1"/>
    <col min="5891" max="5891" width="3.140625" style="101" customWidth="1"/>
    <col min="5892" max="5892" width="2.7109375" style="101" customWidth="1"/>
    <col min="5893" max="5893" width="3.42578125" style="101" customWidth="1"/>
    <col min="5894" max="5894" width="46.7109375" style="101" customWidth="1"/>
    <col min="5895" max="5899" width="18.85546875" style="101" customWidth="1"/>
    <col min="5900" max="5900" width="1.5703125" style="101" customWidth="1"/>
    <col min="5901" max="6146" width="10" style="101" hidden="1"/>
    <col min="6147" max="6147" width="3.140625" style="101" customWidth="1"/>
    <col min="6148" max="6148" width="2.7109375" style="101" customWidth="1"/>
    <col min="6149" max="6149" width="3.42578125" style="101" customWidth="1"/>
    <col min="6150" max="6150" width="46.7109375" style="101" customWidth="1"/>
    <col min="6151" max="6155" width="18.85546875" style="101" customWidth="1"/>
    <col min="6156" max="6156" width="1.5703125" style="101" customWidth="1"/>
    <col min="6157" max="6402" width="10" style="101" hidden="1"/>
    <col min="6403" max="6403" width="3.140625" style="101" customWidth="1"/>
    <col min="6404" max="6404" width="2.7109375" style="101" customWidth="1"/>
    <col min="6405" max="6405" width="3.42578125" style="101" customWidth="1"/>
    <col min="6406" max="6406" width="46.7109375" style="101" customWidth="1"/>
    <col min="6407" max="6411" width="18.85546875" style="101" customWidth="1"/>
    <col min="6412" max="6412" width="1.5703125" style="101" customWidth="1"/>
    <col min="6413" max="6658" width="10" style="101" hidden="1"/>
    <col min="6659" max="6659" width="3.140625" style="101" customWidth="1"/>
    <col min="6660" max="6660" width="2.7109375" style="101" customWidth="1"/>
    <col min="6661" max="6661" width="3.42578125" style="101" customWidth="1"/>
    <col min="6662" max="6662" width="46.7109375" style="101" customWidth="1"/>
    <col min="6663" max="6667" width="18.85546875" style="101" customWidth="1"/>
    <col min="6668" max="6668" width="1.5703125" style="101" customWidth="1"/>
    <col min="6669" max="6914" width="10" style="101" hidden="1"/>
    <col min="6915" max="6915" width="3.140625" style="101" customWidth="1"/>
    <col min="6916" max="6916" width="2.7109375" style="101" customWidth="1"/>
    <col min="6917" max="6917" width="3.42578125" style="101" customWidth="1"/>
    <col min="6918" max="6918" width="46.7109375" style="101" customWidth="1"/>
    <col min="6919" max="6923" width="18.85546875" style="101" customWidth="1"/>
    <col min="6924" max="6924" width="1.5703125" style="101" customWidth="1"/>
    <col min="6925" max="7170" width="10" style="101" hidden="1"/>
    <col min="7171" max="7171" width="3.140625" style="101" customWidth="1"/>
    <col min="7172" max="7172" width="2.7109375" style="101" customWidth="1"/>
    <col min="7173" max="7173" width="3.42578125" style="101" customWidth="1"/>
    <col min="7174" max="7174" width="46.7109375" style="101" customWidth="1"/>
    <col min="7175" max="7179" width="18.85546875" style="101" customWidth="1"/>
    <col min="7180" max="7180" width="1.5703125" style="101" customWidth="1"/>
    <col min="7181" max="7426" width="10" style="101" hidden="1"/>
    <col min="7427" max="7427" width="3.140625" style="101" customWidth="1"/>
    <col min="7428" max="7428" width="2.7109375" style="101" customWidth="1"/>
    <col min="7429" max="7429" width="3.42578125" style="101" customWidth="1"/>
    <col min="7430" max="7430" width="46.7109375" style="101" customWidth="1"/>
    <col min="7431" max="7435" width="18.85546875" style="101" customWidth="1"/>
    <col min="7436" max="7436" width="1.5703125" style="101" customWidth="1"/>
    <col min="7437" max="7682" width="10" style="101" hidden="1"/>
    <col min="7683" max="7683" width="3.140625" style="101" customWidth="1"/>
    <col min="7684" max="7684" width="2.7109375" style="101" customWidth="1"/>
    <col min="7685" max="7685" width="3.42578125" style="101" customWidth="1"/>
    <col min="7686" max="7686" width="46.7109375" style="101" customWidth="1"/>
    <col min="7687" max="7691" width="18.85546875" style="101" customWidth="1"/>
    <col min="7692" max="7692" width="1.5703125" style="101" customWidth="1"/>
    <col min="7693" max="7938" width="10" style="101" hidden="1"/>
    <col min="7939" max="7939" width="3.140625" style="101" customWidth="1"/>
    <col min="7940" max="7940" width="2.7109375" style="101" customWidth="1"/>
    <col min="7941" max="7941" width="3.42578125" style="101" customWidth="1"/>
    <col min="7942" max="7942" width="46.7109375" style="101" customWidth="1"/>
    <col min="7943" max="7947" width="18.85546875" style="101" customWidth="1"/>
    <col min="7948" max="7948" width="1.5703125" style="101" customWidth="1"/>
    <col min="7949" max="8194" width="10" style="101" hidden="1"/>
    <col min="8195" max="8195" width="3.140625" style="101" customWidth="1"/>
    <col min="8196" max="8196" width="2.7109375" style="101" customWidth="1"/>
    <col min="8197" max="8197" width="3.42578125" style="101" customWidth="1"/>
    <col min="8198" max="8198" width="46.7109375" style="101" customWidth="1"/>
    <col min="8199" max="8203" width="18.85546875" style="101" customWidth="1"/>
    <col min="8204" max="8204" width="1.5703125" style="101" customWidth="1"/>
    <col min="8205" max="8450" width="10" style="101" hidden="1"/>
    <col min="8451" max="8451" width="3.140625" style="101" customWidth="1"/>
    <col min="8452" max="8452" width="2.7109375" style="101" customWidth="1"/>
    <col min="8453" max="8453" width="3.42578125" style="101" customWidth="1"/>
    <col min="8454" max="8454" width="46.7109375" style="101" customWidth="1"/>
    <col min="8455" max="8459" width="18.85546875" style="101" customWidth="1"/>
    <col min="8460" max="8460" width="1.5703125" style="101" customWidth="1"/>
    <col min="8461" max="8706" width="10" style="101" hidden="1"/>
    <col min="8707" max="8707" width="3.140625" style="101" customWidth="1"/>
    <col min="8708" max="8708" width="2.7109375" style="101" customWidth="1"/>
    <col min="8709" max="8709" width="3.42578125" style="101" customWidth="1"/>
    <col min="8710" max="8710" width="46.7109375" style="101" customWidth="1"/>
    <col min="8711" max="8715" width="18.85546875" style="101" customWidth="1"/>
    <col min="8716" max="8716" width="1.5703125" style="101" customWidth="1"/>
    <col min="8717" max="8962" width="10" style="101" hidden="1"/>
    <col min="8963" max="8963" width="3.140625" style="101" customWidth="1"/>
    <col min="8964" max="8964" width="2.7109375" style="101" customWidth="1"/>
    <col min="8965" max="8965" width="3.42578125" style="101" customWidth="1"/>
    <col min="8966" max="8966" width="46.7109375" style="101" customWidth="1"/>
    <col min="8967" max="8971" width="18.85546875" style="101" customWidth="1"/>
    <col min="8972" max="8972" width="1.5703125" style="101" customWidth="1"/>
    <col min="8973" max="9218" width="10" style="101" hidden="1"/>
    <col min="9219" max="9219" width="3.140625" style="101" customWidth="1"/>
    <col min="9220" max="9220" width="2.7109375" style="101" customWidth="1"/>
    <col min="9221" max="9221" width="3.42578125" style="101" customWidth="1"/>
    <col min="9222" max="9222" width="46.7109375" style="101" customWidth="1"/>
    <col min="9223" max="9227" width="18.85546875" style="101" customWidth="1"/>
    <col min="9228" max="9228" width="1.5703125" style="101" customWidth="1"/>
    <col min="9229" max="9474" width="10" style="101" hidden="1"/>
    <col min="9475" max="9475" width="3.140625" style="101" customWidth="1"/>
    <col min="9476" max="9476" width="2.7109375" style="101" customWidth="1"/>
    <col min="9477" max="9477" width="3.42578125" style="101" customWidth="1"/>
    <col min="9478" max="9478" width="46.7109375" style="101" customWidth="1"/>
    <col min="9479" max="9483" width="18.85546875" style="101" customWidth="1"/>
    <col min="9484" max="9484" width="1.5703125" style="101" customWidth="1"/>
    <col min="9485" max="9730" width="10" style="101" hidden="1"/>
    <col min="9731" max="9731" width="3.140625" style="101" customWidth="1"/>
    <col min="9732" max="9732" width="2.7109375" style="101" customWidth="1"/>
    <col min="9733" max="9733" width="3.42578125" style="101" customWidth="1"/>
    <col min="9734" max="9734" width="46.7109375" style="101" customWidth="1"/>
    <col min="9735" max="9739" width="18.85546875" style="101" customWidth="1"/>
    <col min="9740" max="9740" width="1.5703125" style="101" customWidth="1"/>
    <col min="9741" max="9986" width="10" style="101" hidden="1"/>
    <col min="9987" max="9987" width="3.140625" style="101" customWidth="1"/>
    <col min="9988" max="9988" width="2.7109375" style="101" customWidth="1"/>
    <col min="9989" max="9989" width="3.42578125" style="101" customWidth="1"/>
    <col min="9990" max="9990" width="46.7109375" style="101" customWidth="1"/>
    <col min="9991" max="9995" width="18.85546875" style="101" customWidth="1"/>
    <col min="9996" max="9996" width="1.5703125" style="101" customWidth="1"/>
    <col min="9997" max="10242" width="10" style="101" hidden="1"/>
    <col min="10243" max="10243" width="3.140625" style="101" customWidth="1"/>
    <col min="10244" max="10244" width="2.7109375" style="101" customWidth="1"/>
    <col min="10245" max="10245" width="3.42578125" style="101" customWidth="1"/>
    <col min="10246" max="10246" width="46.7109375" style="101" customWidth="1"/>
    <col min="10247" max="10251" width="18.85546875" style="101" customWidth="1"/>
    <col min="10252" max="10252" width="1.5703125" style="101" customWidth="1"/>
    <col min="10253" max="10498" width="10" style="101" hidden="1"/>
    <col min="10499" max="10499" width="3.140625" style="101" customWidth="1"/>
    <col min="10500" max="10500" width="2.7109375" style="101" customWidth="1"/>
    <col min="10501" max="10501" width="3.42578125" style="101" customWidth="1"/>
    <col min="10502" max="10502" width="46.7109375" style="101" customWidth="1"/>
    <col min="10503" max="10507" width="18.85546875" style="101" customWidth="1"/>
    <col min="10508" max="10508" width="1.5703125" style="101" customWidth="1"/>
    <col min="10509" max="10754" width="10" style="101" hidden="1"/>
    <col min="10755" max="10755" width="3.140625" style="101" customWidth="1"/>
    <col min="10756" max="10756" width="2.7109375" style="101" customWidth="1"/>
    <col min="10757" max="10757" width="3.42578125" style="101" customWidth="1"/>
    <col min="10758" max="10758" width="46.7109375" style="101" customWidth="1"/>
    <col min="10759" max="10763" width="18.85546875" style="101" customWidth="1"/>
    <col min="10764" max="10764" width="1.5703125" style="101" customWidth="1"/>
    <col min="10765" max="11010" width="10" style="101" hidden="1"/>
    <col min="11011" max="11011" width="3.140625" style="101" customWidth="1"/>
    <col min="11012" max="11012" width="2.7109375" style="101" customWidth="1"/>
    <col min="11013" max="11013" width="3.42578125" style="101" customWidth="1"/>
    <col min="11014" max="11014" width="46.7109375" style="101" customWidth="1"/>
    <col min="11015" max="11019" width="18.85546875" style="101" customWidth="1"/>
    <col min="11020" max="11020" width="1.5703125" style="101" customWidth="1"/>
    <col min="11021" max="11266" width="10" style="101" hidden="1"/>
    <col min="11267" max="11267" width="3.140625" style="101" customWidth="1"/>
    <col min="11268" max="11268" width="2.7109375" style="101" customWidth="1"/>
    <col min="11269" max="11269" width="3.42578125" style="101" customWidth="1"/>
    <col min="11270" max="11270" width="46.7109375" style="101" customWidth="1"/>
    <col min="11271" max="11275" width="18.85546875" style="101" customWidth="1"/>
    <col min="11276" max="11276" width="1.5703125" style="101" customWidth="1"/>
    <col min="11277" max="11522" width="10" style="101" hidden="1"/>
    <col min="11523" max="11523" width="3.140625" style="101" customWidth="1"/>
    <col min="11524" max="11524" width="2.7109375" style="101" customWidth="1"/>
    <col min="11525" max="11525" width="3.42578125" style="101" customWidth="1"/>
    <col min="11526" max="11526" width="46.7109375" style="101" customWidth="1"/>
    <col min="11527" max="11531" width="18.85546875" style="101" customWidth="1"/>
    <col min="11532" max="11532" width="1.5703125" style="101" customWidth="1"/>
    <col min="11533" max="11778" width="10" style="101" hidden="1"/>
    <col min="11779" max="11779" width="3.140625" style="101" customWidth="1"/>
    <col min="11780" max="11780" width="2.7109375" style="101" customWidth="1"/>
    <col min="11781" max="11781" width="3.42578125" style="101" customWidth="1"/>
    <col min="11782" max="11782" width="46.7109375" style="101" customWidth="1"/>
    <col min="11783" max="11787" width="18.85546875" style="101" customWidth="1"/>
    <col min="11788" max="11788" width="1.5703125" style="101" customWidth="1"/>
    <col min="11789" max="12034" width="10" style="101" hidden="1"/>
    <col min="12035" max="12035" width="3.140625" style="101" customWidth="1"/>
    <col min="12036" max="12036" width="2.7109375" style="101" customWidth="1"/>
    <col min="12037" max="12037" width="3.42578125" style="101" customWidth="1"/>
    <col min="12038" max="12038" width="46.7109375" style="101" customWidth="1"/>
    <col min="12039" max="12043" width="18.85546875" style="101" customWidth="1"/>
    <col min="12044" max="12044" width="1.5703125" style="101" customWidth="1"/>
    <col min="12045" max="12290" width="10" style="101" hidden="1"/>
    <col min="12291" max="12291" width="3.140625" style="101" customWidth="1"/>
    <col min="12292" max="12292" width="2.7109375" style="101" customWidth="1"/>
    <col min="12293" max="12293" width="3.42578125" style="101" customWidth="1"/>
    <col min="12294" max="12294" width="46.7109375" style="101" customWidth="1"/>
    <col min="12295" max="12299" width="18.85546875" style="101" customWidth="1"/>
    <col min="12300" max="12300" width="1.5703125" style="101" customWidth="1"/>
    <col min="12301" max="12546" width="10" style="101" hidden="1"/>
    <col min="12547" max="12547" width="3.140625" style="101" customWidth="1"/>
    <col min="12548" max="12548" width="2.7109375" style="101" customWidth="1"/>
    <col min="12549" max="12549" width="3.42578125" style="101" customWidth="1"/>
    <col min="12550" max="12550" width="46.7109375" style="101" customWidth="1"/>
    <col min="12551" max="12555" width="18.85546875" style="101" customWidth="1"/>
    <col min="12556" max="12556" width="1.5703125" style="101" customWidth="1"/>
    <col min="12557" max="12802" width="10" style="101" hidden="1"/>
    <col min="12803" max="12803" width="3.140625" style="101" customWidth="1"/>
    <col min="12804" max="12804" width="2.7109375" style="101" customWidth="1"/>
    <col min="12805" max="12805" width="3.42578125" style="101" customWidth="1"/>
    <col min="12806" max="12806" width="46.7109375" style="101" customWidth="1"/>
    <col min="12807" max="12811" width="18.85546875" style="101" customWidth="1"/>
    <col min="12812" max="12812" width="1.5703125" style="101" customWidth="1"/>
    <col min="12813" max="13058" width="10" style="101" hidden="1"/>
    <col min="13059" max="13059" width="3.140625" style="101" customWidth="1"/>
    <col min="13060" max="13060" width="2.7109375" style="101" customWidth="1"/>
    <col min="13061" max="13061" width="3.42578125" style="101" customWidth="1"/>
    <col min="13062" max="13062" width="46.7109375" style="101" customWidth="1"/>
    <col min="13063" max="13067" width="18.85546875" style="101" customWidth="1"/>
    <col min="13068" max="13068" width="1.5703125" style="101" customWidth="1"/>
    <col min="13069" max="13314" width="10" style="101" hidden="1"/>
    <col min="13315" max="13315" width="3.140625" style="101" customWidth="1"/>
    <col min="13316" max="13316" width="2.7109375" style="101" customWidth="1"/>
    <col min="13317" max="13317" width="3.42578125" style="101" customWidth="1"/>
    <col min="13318" max="13318" width="46.7109375" style="101" customWidth="1"/>
    <col min="13319" max="13323" width="18.85546875" style="101" customWidth="1"/>
    <col min="13324" max="13324" width="1.5703125" style="101" customWidth="1"/>
    <col min="13325" max="13570" width="10" style="101" hidden="1"/>
    <col min="13571" max="13571" width="3.140625" style="101" customWidth="1"/>
    <col min="13572" max="13572" width="2.7109375" style="101" customWidth="1"/>
    <col min="13573" max="13573" width="3.42578125" style="101" customWidth="1"/>
    <col min="13574" max="13574" width="46.7109375" style="101" customWidth="1"/>
    <col min="13575" max="13579" width="18.85546875" style="101" customWidth="1"/>
    <col min="13580" max="13580" width="1.5703125" style="101" customWidth="1"/>
    <col min="13581" max="13826" width="10" style="101" hidden="1"/>
    <col min="13827" max="13827" width="3.140625" style="101" customWidth="1"/>
    <col min="13828" max="13828" width="2.7109375" style="101" customWidth="1"/>
    <col min="13829" max="13829" width="3.42578125" style="101" customWidth="1"/>
    <col min="13830" max="13830" width="46.7109375" style="101" customWidth="1"/>
    <col min="13831" max="13835" width="18.85546875" style="101" customWidth="1"/>
    <col min="13836" max="13836" width="1.5703125" style="101" customWidth="1"/>
    <col min="13837" max="14082" width="10" style="101" hidden="1"/>
    <col min="14083" max="14083" width="3.140625" style="101" customWidth="1"/>
    <col min="14084" max="14084" width="2.7109375" style="101" customWidth="1"/>
    <col min="14085" max="14085" width="3.42578125" style="101" customWidth="1"/>
    <col min="14086" max="14086" width="46.7109375" style="101" customWidth="1"/>
    <col min="14087" max="14091" width="18.85546875" style="101" customWidth="1"/>
    <col min="14092" max="14092" width="1.5703125" style="101" customWidth="1"/>
    <col min="14093" max="14338" width="10" style="101" hidden="1"/>
    <col min="14339" max="14339" width="3.140625" style="101" customWidth="1"/>
    <col min="14340" max="14340" width="2.7109375" style="101" customWidth="1"/>
    <col min="14341" max="14341" width="3.42578125" style="101" customWidth="1"/>
    <col min="14342" max="14342" width="46.7109375" style="101" customWidth="1"/>
    <col min="14343" max="14347" width="18.85546875" style="101" customWidth="1"/>
    <col min="14348" max="14348" width="1.5703125" style="101" customWidth="1"/>
    <col min="14349" max="14594" width="10" style="101" hidden="1"/>
    <col min="14595" max="14595" width="3.140625" style="101" customWidth="1"/>
    <col min="14596" max="14596" width="2.7109375" style="101" customWidth="1"/>
    <col min="14597" max="14597" width="3.42578125" style="101" customWidth="1"/>
    <col min="14598" max="14598" width="46.7109375" style="101" customWidth="1"/>
    <col min="14599" max="14603" width="18.85546875" style="101" customWidth="1"/>
    <col min="14604" max="14604" width="1.5703125" style="101" customWidth="1"/>
    <col min="14605" max="14850" width="10" style="101" hidden="1"/>
    <col min="14851" max="14851" width="3.140625" style="101" customWidth="1"/>
    <col min="14852" max="14852" width="2.7109375" style="101" customWidth="1"/>
    <col min="14853" max="14853" width="3.42578125" style="101" customWidth="1"/>
    <col min="14854" max="14854" width="46.7109375" style="101" customWidth="1"/>
    <col min="14855" max="14859" width="18.85546875" style="101" customWidth="1"/>
    <col min="14860" max="14860" width="1.5703125" style="101" customWidth="1"/>
    <col min="14861" max="15106" width="10" style="101" hidden="1"/>
    <col min="15107" max="15107" width="3.140625" style="101" customWidth="1"/>
    <col min="15108" max="15108" width="2.7109375" style="101" customWidth="1"/>
    <col min="15109" max="15109" width="3.42578125" style="101" customWidth="1"/>
    <col min="15110" max="15110" width="46.7109375" style="101" customWidth="1"/>
    <col min="15111" max="15115" width="18.85546875" style="101" customWidth="1"/>
    <col min="15116" max="15116" width="1.5703125" style="101" customWidth="1"/>
    <col min="15117" max="15362" width="10" style="101" hidden="1"/>
    <col min="15363" max="15363" width="3.140625" style="101" customWidth="1"/>
    <col min="15364" max="15364" width="2.7109375" style="101" customWidth="1"/>
    <col min="15365" max="15365" width="3.42578125" style="101" customWidth="1"/>
    <col min="15366" max="15366" width="46.7109375" style="101" customWidth="1"/>
    <col min="15367" max="15371" width="18.85546875" style="101" customWidth="1"/>
    <col min="15372" max="15372" width="1.5703125" style="101" customWidth="1"/>
    <col min="15373" max="15618" width="10" style="101" hidden="1"/>
    <col min="15619" max="15619" width="3.140625" style="101" customWidth="1"/>
    <col min="15620" max="15620" width="2.7109375" style="101" customWidth="1"/>
    <col min="15621" max="15621" width="3.42578125" style="101" customWidth="1"/>
    <col min="15622" max="15622" width="46.7109375" style="101" customWidth="1"/>
    <col min="15623" max="15627" width="18.85546875" style="101" customWidth="1"/>
    <col min="15628" max="15628" width="1.5703125" style="101" customWidth="1"/>
    <col min="15629" max="15874" width="10" style="101" hidden="1"/>
    <col min="15875" max="15875" width="3.140625" style="101" customWidth="1"/>
    <col min="15876" max="15876" width="2.7109375" style="101" customWidth="1"/>
    <col min="15877" max="15877" width="3.42578125" style="101" customWidth="1"/>
    <col min="15878" max="15878" width="46.7109375" style="101" customWidth="1"/>
    <col min="15879" max="15883" width="18.85546875" style="101" customWidth="1"/>
    <col min="15884" max="15884" width="1.5703125" style="101" customWidth="1"/>
    <col min="15885" max="16130" width="10" style="101" hidden="1"/>
    <col min="16131" max="16131" width="3.140625" style="101" customWidth="1"/>
    <col min="16132" max="16132" width="2.7109375" style="101" customWidth="1"/>
    <col min="16133" max="16133" width="3.42578125" style="101" customWidth="1"/>
    <col min="16134" max="16134" width="46.7109375" style="101" customWidth="1"/>
    <col min="16135" max="16139" width="18.85546875" style="101" customWidth="1"/>
    <col min="16140" max="16140" width="1.5703125" style="101" customWidth="1"/>
    <col min="16141" max="16141" width="0" style="101" hidden="1"/>
    <col min="16142" max="16384" width="10" style="101" hidden="1"/>
  </cols>
  <sheetData>
    <row r="1" spans="1:15" ht="15.75" customHeight="1">
      <c r="I1" s="44" t="s">
        <v>28</v>
      </c>
      <c r="J1" s="75">
        <f>'T-2 Fin. Compliance Checklist'!C1</f>
        <v>0</v>
      </c>
      <c r="K1" s="75"/>
    </row>
    <row r="2" spans="1:15" ht="15.75" customHeight="1">
      <c r="I2" s="102" t="s">
        <v>29</v>
      </c>
      <c r="J2" s="103">
        <f>'T-2 Fin. Compliance Checklist'!C2</f>
        <v>0</v>
      </c>
      <c r="K2" s="103"/>
    </row>
    <row r="3" spans="1:15" s="104" customFormat="1" ht="12" customHeight="1"/>
    <row r="4" spans="1:15" ht="20.25">
      <c r="A4" s="3" t="s">
        <v>0</v>
      </c>
      <c r="L4" s="105"/>
    </row>
    <row r="5" spans="1:15" ht="18.75" customHeight="1">
      <c r="A5" s="51" t="s">
        <v>56</v>
      </c>
      <c r="L5" s="105"/>
    </row>
    <row r="6" spans="1:15" s="107" customFormat="1" ht="16.5" customHeight="1">
      <c r="A6" s="55"/>
      <c r="B6" s="55"/>
      <c r="C6" s="55"/>
      <c r="D6" s="55"/>
      <c r="E6" s="55"/>
      <c r="F6" s="55"/>
      <c r="G6" s="55"/>
      <c r="H6" s="55"/>
      <c r="I6" s="55"/>
      <c r="J6" s="55"/>
      <c r="K6" s="55"/>
      <c r="L6" s="106"/>
    </row>
    <row r="7" spans="1:15" s="107" customFormat="1" ht="23.25">
      <c r="A7" s="108" t="str">
        <f>'T-1 Fin. Proposal Instructions'!B5</f>
        <v>Solicitation No. F10B3400022</v>
      </c>
      <c r="B7" s="109"/>
      <c r="C7" s="109"/>
      <c r="D7" s="109"/>
      <c r="E7" s="109"/>
      <c r="F7" s="109"/>
      <c r="G7" s="109"/>
      <c r="H7" s="109"/>
      <c r="I7" s="109"/>
      <c r="J7" s="110"/>
      <c r="K7" s="110"/>
      <c r="L7" s="110"/>
      <c r="M7" s="110"/>
      <c r="N7" s="110"/>
      <c r="O7" s="110"/>
    </row>
    <row r="8" spans="1:15" s="112" customFormat="1" ht="29.25" customHeight="1">
      <c r="A8" s="60"/>
      <c r="B8" s="60"/>
      <c r="C8" s="241" t="s">
        <v>31</v>
      </c>
      <c r="D8" s="241"/>
      <c r="E8" s="241"/>
      <c r="F8" s="242"/>
      <c r="G8" s="242"/>
      <c r="H8" s="242"/>
      <c r="I8" s="242"/>
      <c r="J8" s="242"/>
      <c r="K8" s="60"/>
      <c r="L8" s="111"/>
    </row>
    <row r="9" spans="1:15" ht="48.75" customHeight="1">
      <c r="A9" s="113"/>
      <c r="B9" s="105"/>
      <c r="C9" s="243" t="s">
        <v>57</v>
      </c>
      <c r="D9" s="243"/>
      <c r="E9" s="243"/>
      <c r="F9" s="243"/>
      <c r="G9" s="243"/>
      <c r="H9" s="243"/>
      <c r="I9" s="243"/>
      <c r="J9" s="243"/>
      <c r="K9" s="114"/>
      <c r="L9" s="105"/>
    </row>
    <row r="10" spans="1:15" ht="9" customHeight="1">
      <c r="A10" s="105"/>
      <c r="B10" s="105"/>
      <c r="K10" s="105"/>
      <c r="L10" s="105"/>
    </row>
    <row r="11" spans="1:15" ht="36.75" customHeight="1">
      <c r="A11" s="105"/>
      <c r="B11" s="105"/>
      <c r="C11" s="244" t="s">
        <v>58</v>
      </c>
      <c r="D11" s="244"/>
      <c r="E11" s="244"/>
      <c r="F11" s="244"/>
      <c r="G11" s="244"/>
      <c r="H11" s="244"/>
      <c r="I11" s="244"/>
      <c r="J11" s="244"/>
      <c r="K11" s="115"/>
      <c r="L11" s="105"/>
    </row>
    <row r="12" spans="1:15" s="117" customFormat="1" ht="15.75">
      <c r="A12" s="116"/>
      <c r="B12" s="116"/>
      <c r="C12" s="105"/>
      <c r="D12" s="116"/>
      <c r="E12" s="116"/>
      <c r="F12" s="116"/>
      <c r="G12" s="116"/>
      <c r="H12" s="116"/>
      <c r="I12" s="116"/>
      <c r="J12" s="116"/>
      <c r="K12" s="116"/>
      <c r="L12" s="116"/>
    </row>
    <row r="13" spans="1:15" s="117" customFormat="1" ht="31.5" customHeight="1">
      <c r="A13" s="245" t="s">
        <v>59</v>
      </c>
      <c r="B13" s="246"/>
      <c r="C13" s="246"/>
      <c r="D13" s="247"/>
      <c r="E13" s="118" t="s">
        <v>60</v>
      </c>
      <c r="F13" s="119" t="s">
        <v>61</v>
      </c>
      <c r="G13" s="119" t="s">
        <v>62</v>
      </c>
      <c r="H13" s="119" t="s">
        <v>63</v>
      </c>
      <c r="I13" s="119" t="s">
        <v>64</v>
      </c>
      <c r="J13" s="120" t="s">
        <v>65</v>
      </c>
      <c r="K13" s="120" t="s">
        <v>66</v>
      </c>
      <c r="L13" s="120" t="s">
        <v>67</v>
      </c>
      <c r="M13" s="120" t="s">
        <v>68</v>
      </c>
      <c r="N13" s="120" t="s">
        <v>69</v>
      </c>
      <c r="O13" s="119" t="s">
        <v>70</v>
      </c>
    </row>
    <row r="14" spans="1:15" s="117" customFormat="1" ht="15.75">
      <c r="A14" s="121" t="s">
        <v>71</v>
      </c>
      <c r="B14" s="122"/>
      <c r="C14" s="122"/>
      <c r="D14" s="122"/>
      <c r="E14" s="122"/>
      <c r="F14" s="122"/>
      <c r="G14" s="122"/>
      <c r="H14" s="122"/>
      <c r="I14" s="122"/>
      <c r="J14" s="123"/>
      <c r="K14" s="123"/>
      <c r="L14" s="123"/>
      <c r="M14" s="123"/>
      <c r="N14" s="123"/>
      <c r="O14" s="124"/>
    </row>
    <row r="15" spans="1:15" ht="21.95" customHeight="1">
      <c r="A15" s="125"/>
      <c r="B15" s="126"/>
      <c r="C15" s="126"/>
      <c r="D15" s="126"/>
      <c r="E15" s="127" t="s">
        <v>60</v>
      </c>
      <c r="F15" s="127" t="s">
        <v>72</v>
      </c>
      <c r="G15" s="128" t="s">
        <v>72</v>
      </c>
      <c r="H15" s="129" t="s">
        <v>72</v>
      </c>
      <c r="I15" s="128" t="s">
        <v>72</v>
      </c>
      <c r="J15" s="128" t="s">
        <v>72</v>
      </c>
      <c r="K15" s="128" t="s">
        <v>72</v>
      </c>
      <c r="L15" s="128" t="s">
        <v>72</v>
      </c>
      <c r="M15" s="128" t="s">
        <v>72</v>
      </c>
      <c r="N15" s="128" t="s">
        <v>72</v>
      </c>
      <c r="O15" s="128" t="s">
        <v>72</v>
      </c>
    </row>
    <row r="16" spans="1:15" ht="15.75">
      <c r="A16" s="130" t="s">
        <v>4</v>
      </c>
      <c r="B16" s="126" t="s">
        <v>73</v>
      </c>
      <c r="C16" s="126"/>
      <c r="D16" s="131"/>
      <c r="E16" s="127"/>
      <c r="F16" s="127"/>
      <c r="G16" s="132"/>
      <c r="H16" s="129"/>
      <c r="I16" s="132"/>
      <c r="J16" s="132"/>
      <c r="K16" s="132"/>
      <c r="L16" s="132"/>
      <c r="M16" s="132"/>
      <c r="N16" s="132"/>
      <c r="O16" s="132"/>
    </row>
    <row r="17" spans="1:28" ht="18.75">
      <c r="A17" s="130"/>
      <c r="B17" s="133" t="s">
        <v>74</v>
      </c>
      <c r="C17" s="133"/>
      <c r="D17" s="133" t="s">
        <v>75</v>
      </c>
      <c r="E17" s="127"/>
      <c r="F17" s="134"/>
      <c r="G17" s="134"/>
      <c r="H17" s="134"/>
      <c r="I17" s="134"/>
      <c r="J17" s="134"/>
      <c r="K17" s="134"/>
      <c r="L17" s="134"/>
      <c r="M17" s="134"/>
      <c r="N17" s="134"/>
      <c r="O17" s="135"/>
    </row>
    <row r="18" spans="1:28" ht="15.75">
      <c r="A18" s="130"/>
      <c r="B18" s="133" t="s">
        <v>76</v>
      </c>
      <c r="C18" s="133"/>
      <c r="D18" s="133" t="s">
        <v>77</v>
      </c>
      <c r="E18" s="127"/>
      <c r="F18" s="134"/>
      <c r="G18" s="134"/>
      <c r="H18" s="134"/>
      <c r="I18" s="134"/>
      <c r="J18" s="134"/>
      <c r="K18" s="134"/>
      <c r="L18" s="134"/>
      <c r="M18" s="134"/>
      <c r="N18" s="134"/>
      <c r="O18" s="135"/>
    </row>
    <row r="19" spans="1:28" ht="15.75">
      <c r="A19" s="130"/>
      <c r="B19" s="133" t="s">
        <v>78</v>
      </c>
      <c r="C19" s="133"/>
      <c r="D19" s="133" t="s">
        <v>79</v>
      </c>
      <c r="E19" s="127"/>
      <c r="F19" s="134"/>
      <c r="G19" s="134"/>
      <c r="H19" s="134"/>
      <c r="I19" s="134"/>
      <c r="J19" s="134"/>
      <c r="K19" s="134"/>
      <c r="L19" s="134"/>
      <c r="M19" s="134"/>
      <c r="N19" s="134"/>
      <c r="O19" s="135"/>
    </row>
    <row r="20" spans="1:28" ht="15.75">
      <c r="A20" s="130" t="s">
        <v>10</v>
      </c>
      <c r="B20" s="133" t="s">
        <v>80</v>
      </c>
      <c r="C20" s="133"/>
      <c r="D20" s="133"/>
      <c r="E20" s="127"/>
      <c r="F20" s="136">
        <f t="shared" ref="F20:O20" si="0">SUM(F17:F19)</f>
        <v>0</v>
      </c>
      <c r="G20" s="136">
        <f t="shared" si="0"/>
        <v>0</v>
      </c>
      <c r="H20" s="136">
        <f t="shared" si="0"/>
        <v>0</v>
      </c>
      <c r="I20" s="136">
        <f t="shared" si="0"/>
        <v>0</v>
      </c>
      <c r="J20" s="136">
        <f t="shared" si="0"/>
        <v>0</v>
      </c>
      <c r="K20" s="136">
        <f t="shared" ref="K20" si="1">SUM(K17:K19)</f>
        <v>0</v>
      </c>
      <c r="L20" s="136">
        <f t="shared" si="0"/>
        <v>0</v>
      </c>
      <c r="M20" s="136">
        <f t="shared" si="0"/>
        <v>0</v>
      </c>
      <c r="N20" s="136">
        <f t="shared" si="0"/>
        <v>0</v>
      </c>
      <c r="O20" s="137">
        <f t="shared" si="0"/>
        <v>0</v>
      </c>
    </row>
    <row r="21" spans="1:28" ht="15.75">
      <c r="A21" s="130" t="s">
        <v>13</v>
      </c>
      <c r="B21" s="133" t="s">
        <v>81</v>
      </c>
      <c r="C21" s="133"/>
      <c r="D21" s="133"/>
      <c r="E21" s="127"/>
      <c r="F21" s="134"/>
      <c r="G21" s="134"/>
      <c r="H21" s="134"/>
      <c r="I21" s="134"/>
      <c r="J21" s="134"/>
      <c r="K21" s="134"/>
      <c r="L21" s="134"/>
      <c r="M21" s="134"/>
      <c r="N21" s="134"/>
      <c r="O21" s="135"/>
      <c r="V21" s="101" t="str">
        <f t="shared" ref="V21:V28" si="2">D23</f>
        <v>Individual (Medicare Eligible (ME))</v>
      </c>
      <c r="AB21" s="138">
        <v>0</v>
      </c>
    </row>
    <row r="22" spans="1:28" ht="15.75">
      <c r="A22" s="139"/>
      <c r="B22" s="140" t="s">
        <v>82</v>
      </c>
      <c r="C22" s="140" t="s">
        <v>83</v>
      </c>
      <c r="D22" s="140"/>
      <c r="E22" s="141"/>
      <c r="F22" s="141"/>
      <c r="G22" s="142"/>
      <c r="H22" s="143"/>
      <c r="I22" s="142"/>
      <c r="J22" s="142"/>
      <c r="K22" s="142"/>
      <c r="L22" s="142"/>
      <c r="M22" s="142"/>
      <c r="N22" s="142"/>
      <c r="O22" s="142"/>
      <c r="V22" s="101" t="str">
        <f t="shared" si="2"/>
        <v>2 Persons (1 NME/ 1 ME)</v>
      </c>
      <c r="AB22" s="138">
        <v>0.5</v>
      </c>
    </row>
    <row r="23" spans="1:28" ht="15.75">
      <c r="A23" s="144"/>
      <c r="B23" s="140"/>
      <c r="C23" s="140" t="s">
        <v>84</v>
      </c>
      <c r="D23" s="145" t="s">
        <v>85</v>
      </c>
      <c r="E23" s="146">
        <v>18595</v>
      </c>
      <c r="F23" s="147">
        <f t="shared" ref="F23:O29" si="3">ROUND(F$20+F$21*$AB21,2)</f>
        <v>0</v>
      </c>
      <c r="G23" s="148">
        <f t="shared" si="3"/>
        <v>0</v>
      </c>
      <c r="H23" s="148">
        <f t="shared" si="3"/>
        <v>0</v>
      </c>
      <c r="I23" s="148">
        <f t="shared" si="3"/>
        <v>0</v>
      </c>
      <c r="J23" s="148">
        <f t="shared" si="3"/>
        <v>0</v>
      </c>
      <c r="K23" s="148">
        <f t="shared" si="3"/>
        <v>0</v>
      </c>
      <c r="L23" s="148">
        <f t="shared" si="3"/>
        <v>0</v>
      </c>
      <c r="M23" s="148">
        <f t="shared" si="3"/>
        <v>0</v>
      </c>
      <c r="N23" s="148">
        <f t="shared" si="3"/>
        <v>0</v>
      </c>
      <c r="O23" s="148">
        <f t="shared" si="3"/>
        <v>0</v>
      </c>
      <c r="V23" s="101" t="str">
        <f t="shared" si="2"/>
        <v>2 Persons (Both ME)</v>
      </c>
      <c r="AB23" s="138">
        <v>0</v>
      </c>
    </row>
    <row r="24" spans="1:28" ht="15.75">
      <c r="A24" s="144"/>
      <c r="B24" s="140"/>
      <c r="C24" s="140" t="s">
        <v>86</v>
      </c>
      <c r="D24" s="145" t="s">
        <v>87</v>
      </c>
      <c r="E24" s="146">
        <v>3336</v>
      </c>
      <c r="F24" s="147">
        <f t="shared" si="3"/>
        <v>0</v>
      </c>
      <c r="G24" s="148">
        <f t="shared" si="3"/>
        <v>0</v>
      </c>
      <c r="H24" s="148">
        <f t="shared" si="3"/>
        <v>0</v>
      </c>
      <c r="I24" s="148">
        <f t="shared" si="3"/>
        <v>0</v>
      </c>
      <c r="J24" s="148">
        <f t="shared" si="3"/>
        <v>0</v>
      </c>
      <c r="K24" s="148">
        <f t="shared" si="3"/>
        <v>0</v>
      </c>
      <c r="L24" s="148">
        <f t="shared" si="3"/>
        <v>0</v>
      </c>
      <c r="M24" s="148">
        <f t="shared" si="3"/>
        <v>0</v>
      </c>
      <c r="N24" s="148">
        <f t="shared" si="3"/>
        <v>0</v>
      </c>
      <c r="O24" s="148">
        <f t="shared" si="3"/>
        <v>0</v>
      </c>
      <c r="V24" s="101" t="str">
        <f t="shared" si="2"/>
        <v>3 Persons (2 NME/ 1 ME)</v>
      </c>
      <c r="AB24" s="138">
        <f>2/3</f>
        <v>0.66666666666666663</v>
      </c>
    </row>
    <row r="25" spans="1:28" ht="15.75">
      <c r="A25" s="144"/>
      <c r="B25" s="140"/>
      <c r="C25" s="140" t="s">
        <v>88</v>
      </c>
      <c r="D25" s="145" t="s">
        <v>89</v>
      </c>
      <c r="E25" s="146">
        <v>9065</v>
      </c>
      <c r="F25" s="147">
        <f t="shared" si="3"/>
        <v>0</v>
      </c>
      <c r="G25" s="148">
        <f t="shared" si="3"/>
        <v>0</v>
      </c>
      <c r="H25" s="148">
        <f t="shared" si="3"/>
        <v>0</v>
      </c>
      <c r="I25" s="148">
        <f t="shared" si="3"/>
        <v>0</v>
      </c>
      <c r="J25" s="148">
        <f t="shared" si="3"/>
        <v>0</v>
      </c>
      <c r="K25" s="148">
        <f t="shared" si="3"/>
        <v>0</v>
      </c>
      <c r="L25" s="148">
        <f t="shared" si="3"/>
        <v>0</v>
      </c>
      <c r="M25" s="148">
        <f t="shared" si="3"/>
        <v>0</v>
      </c>
      <c r="N25" s="148">
        <f t="shared" si="3"/>
        <v>0</v>
      </c>
      <c r="O25" s="148">
        <f t="shared" si="3"/>
        <v>0</v>
      </c>
      <c r="V25" s="101" t="str">
        <f t="shared" si="2"/>
        <v>3 Persons (1 NME/ 2 ME)</v>
      </c>
      <c r="AB25" s="138">
        <f>1/3</f>
        <v>0.33333333333333331</v>
      </c>
    </row>
    <row r="26" spans="1:28" ht="15.75">
      <c r="A26" s="144"/>
      <c r="B26" s="140"/>
      <c r="C26" s="140" t="s">
        <v>90</v>
      </c>
      <c r="D26" s="145" t="s">
        <v>91</v>
      </c>
      <c r="E26" s="146">
        <v>502</v>
      </c>
      <c r="F26" s="147">
        <f t="shared" si="3"/>
        <v>0</v>
      </c>
      <c r="G26" s="148">
        <f t="shared" si="3"/>
        <v>0</v>
      </c>
      <c r="H26" s="148">
        <f t="shared" si="3"/>
        <v>0</v>
      </c>
      <c r="I26" s="148">
        <f t="shared" si="3"/>
        <v>0</v>
      </c>
      <c r="J26" s="148">
        <f t="shared" si="3"/>
        <v>0</v>
      </c>
      <c r="K26" s="148">
        <f t="shared" si="3"/>
        <v>0</v>
      </c>
      <c r="L26" s="148">
        <f t="shared" si="3"/>
        <v>0</v>
      </c>
      <c r="M26" s="148">
        <f t="shared" si="3"/>
        <v>0</v>
      </c>
      <c r="N26" s="148">
        <f t="shared" si="3"/>
        <v>0</v>
      </c>
      <c r="O26" s="148">
        <f t="shared" si="3"/>
        <v>0</v>
      </c>
      <c r="V26" s="101" t="str">
        <f t="shared" si="2"/>
        <v>3+ Persons (All ME)</v>
      </c>
      <c r="AB26" s="138">
        <v>0</v>
      </c>
    </row>
    <row r="27" spans="1:28" ht="15.75">
      <c r="A27" s="144"/>
      <c r="B27" s="140"/>
      <c r="C27" s="140" t="s">
        <v>92</v>
      </c>
      <c r="D27" s="145" t="s">
        <v>93</v>
      </c>
      <c r="E27" s="146">
        <v>159</v>
      </c>
      <c r="F27" s="147">
        <f t="shared" si="3"/>
        <v>0</v>
      </c>
      <c r="G27" s="148">
        <f t="shared" si="3"/>
        <v>0</v>
      </c>
      <c r="H27" s="148">
        <f t="shared" si="3"/>
        <v>0</v>
      </c>
      <c r="I27" s="148">
        <f t="shared" si="3"/>
        <v>0</v>
      </c>
      <c r="J27" s="148">
        <f t="shared" si="3"/>
        <v>0</v>
      </c>
      <c r="K27" s="148">
        <f t="shared" si="3"/>
        <v>0</v>
      </c>
      <c r="L27" s="148">
        <f t="shared" si="3"/>
        <v>0</v>
      </c>
      <c r="M27" s="148">
        <f t="shared" si="3"/>
        <v>0</v>
      </c>
      <c r="N27" s="148">
        <f t="shared" si="3"/>
        <v>0</v>
      </c>
      <c r="O27" s="148">
        <f t="shared" si="3"/>
        <v>0</v>
      </c>
      <c r="V27" s="101" t="str">
        <f t="shared" si="2"/>
        <v>4+ Persons (1 NME/ 3+ ME)</v>
      </c>
      <c r="AB27" s="138">
        <v>0.25</v>
      </c>
    </row>
    <row r="28" spans="1:28" ht="15.75">
      <c r="A28" s="144"/>
      <c r="B28" s="140"/>
      <c r="C28" s="140" t="s">
        <v>94</v>
      </c>
      <c r="D28" s="149" t="s">
        <v>95</v>
      </c>
      <c r="E28" s="146">
        <v>35</v>
      </c>
      <c r="F28" s="147">
        <f t="shared" si="3"/>
        <v>0</v>
      </c>
      <c r="G28" s="148">
        <f t="shared" si="3"/>
        <v>0</v>
      </c>
      <c r="H28" s="148">
        <f t="shared" si="3"/>
        <v>0</v>
      </c>
      <c r="I28" s="148">
        <f t="shared" si="3"/>
        <v>0</v>
      </c>
      <c r="J28" s="148">
        <f t="shared" si="3"/>
        <v>0</v>
      </c>
      <c r="K28" s="148">
        <f t="shared" si="3"/>
        <v>0</v>
      </c>
      <c r="L28" s="148">
        <f t="shared" si="3"/>
        <v>0</v>
      </c>
      <c r="M28" s="148">
        <f t="shared" si="3"/>
        <v>0</v>
      </c>
      <c r="N28" s="148">
        <f t="shared" si="3"/>
        <v>0</v>
      </c>
      <c r="O28" s="148">
        <f t="shared" si="3"/>
        <v>0</v>
      </c>
      <c r="V28" s="101" t="str">
        <f t="shared" si="2"/>
        <v>Total Tiers Age 65 and Older</v>
      </c>
    </row>
    <row r="29" spans="1:28" ht="15.75">
      <c r="A29" s="144"/>
      <c r="B29" s="140"/>
      <c r="C29" s="140" t="s">
        <v>96</v>
      </c>
      <c r="D29" s="149" t="s">
        <v>97</v>
      </c>
      <c r="E29" s="146">
        <v>351</v>
      </c>
      <c r="F29" s="147">
        <f t="shared" si="3"/>
        <v>0</v>
      </c>
      <c r="G29" s="148">
        <f t="shared" si="3"/>
        <v>0</v>
      </c>
      <c r="H29" s="148">
        <f t="shared" si="3"/>
        <v>0</v>
      </c>
      <c r="I29" s="148">
        <f t="shared" si="3"/>
        <v>0</v>
      </c>
      <c r="J29" s="148">
        <f t="shared" si="3"/>
        <v>0</v>
      </c>
      <c r="K29" s="148">
        <f t="shared" si="3"/>
        <v>0</v>
      </c>
      <c r="L29" s="148">
        <f t="shared" si="3"/>
        <v>0</v>
      </c>
      <c r="M29" s="148">
        <f t="shared" si="3"/>
        <v>0</v>
      </c>
      <c r="N29" s="148">
        <f t="shared" si="3"/>
        <v>0</v>
      </c>
      <c r="O29" s="148">
        <f t="shared" si="3"/>
        <v>0</v>
      </c>
    </row>
    <row r="30" spans="1:28" ht="15.75">
      <c r="A30" s="150"/>
      <c r="B30" s="133"/>
      <c r="C30" s="133" t="s">
        <v>98</v>
      </c>
      <c r="D30" s="151" t="s">
        <v>99</v>
      </c>
      <c r="E30" s="152">
        <v>32043</v>
      </c>
      <c r="F30" s="153"/>
      <c r="G30" s="153"/>
      <c r="H30" s="153"/>
      <c r="I30" s="153"/>
      <c r="J30" s="153"/>
      <c r="K30" s="153"/>
      <c r="L30" s="153"/>
      <c r="M30" s="153"/>
      <c r="N30" s="153"/>
      <c r="O30" s="153"/>
    </row>
    <row r="31" spans="1:28" ht="30.75" customHeight="1">
      <c r="A31" s="150"/>
      <c r="B31" s="154" t="s">
        <v>100</v>
      </c>
      <c r="C31" s="248" t="s">
        <v>101</v>
      </c>
      <c r="D31" s="248"/>
      <c r="E31" s="152">
        <v>83152</v>
      </c>
      <c r="F31" s="153">
        <f>F21+F20</f>
        <v>0</v>
      </c>
      <c r="G31" s="153">
        <f t="shared" ref="G31:O31" si="4">G21+G20</f>
        <v>0</v>
      </c>
      <c r="H31" s="155">
        <f t="shared" si="4"/>
        <v>0</v>
      </c>
      <c r="I31" s="153">
        <f t="shared" si="4"/>
        <v>0</v>
      </c>
      <c r="J31" s="153">
        <f t="shared" si="4"/>
        <v>0</v>
      </c>
      <c r="K31" s="153">
        <f t="shared" si="4"/>
        <v>0</v>
      </c>
      <c r="L31" s="153">
        <f t="shared" si="4"/>
        <v>0</v>
      </c>
      <c r="M31" s="153">
        <f t="shared" si="4"/>
        <v>0</v>
      </c>
      <c r="N31" s="153">
        <f t="shared" si="4"/>
        <v>0</v>
      </c>
      <c r="O31" s="153">
        <f t="shared" si="4"/>
        <v>0</v>
      </c>
    </row>
    <row r="32" spans="1:28" ht="15" customHeight="1">
      <c r="A32" s="150"/>
      <c r="B32" s="154" t="s">
        <v>102</v>
      </c>
      <c r="C32" s="156" t="s">
        <v>103</v>
      </c>
      <c r="D32" s="157"/>
      <c r="E32" s="158">
        <v>115195</v>
      </c>
      <c r="F32" s="159"/>
      <c r="G32" s="160"/>
      <c r="H32" s="160"/>
      <c r="I32" s="160"/>
      <c r="J32" s="160"/>
      <c r="K32" s="160"/>
      <c r="L32" s="160"/>
      <c r="M32" s="160"/>
      <c r="N32" s="160"/>
      <c r="O32" s="153"/>
    </row>
    <row r="33" spans="1:15" ht="22.5" customHeight="1" thickBot="1">
      <c r="A33" s="161" t="s">
        <v>17</v>
      </c>
      <c r="B33" s="249" t="s">
        <v>104</v>
      </c>
      <c r="C33" s="249"/>
      <c r="D33" s="250"/>
      <c r="E33" s="159"/>
      <c r="F33" s="159">
        <f>(SUMPRODUCT($E$23:$E$29,F23:F29)+($E$31*F31))*12</f>
        <v>0</v>
      </c>
      <c r="G33" s="159">
        <f t="shared" ref="G33:O33" si="5">(SUMPRODUCT($E$23:$E$29,G23:G29)+($E$31*G31))*12</f>
        <v>0</v>
      </c>
      <c r="H33" s="159">
        <f t="shared" si="5"/>
        <v>0</v>
      </c>
      <c r="I33" s="159">
        <f t="shared" si="5"/>
        <v>0</v>
      </c>
      <c r="J33" s="159">
        <f t="shared" si="5"/>
        <v>0</v>
      </c>
      <c r="K33" s="159">
        <f t="shared" si="5"/>
        <v>0</v>
      </c>
      <c r="L33" s="159">
        <f t="shared" si="5"/>
        <v>0</v>
      </c>
      <c r="M33" s="159">
        <f t="shared" si="5"/>
        <v>0</v>
      </c>
      <c r="N33" s="159">
        <f t="shared" si="5"/>
        <v>0</v>
      </c>
      <c r="O33" s="159">
        <f t="shared" si="5"/>
        <v>0</v>
      </c>
    </row>
    <row r="34" spans="1:15" ht="21.95" customHeight="1" thickTop="1">
      <c r="A34" s="162" t="s">
        <v>23</v>
      </c>
      <c r="B34" s="163" t="s">
        <v>105</v>
      </c>
      <c r="C34" s="163"/>
      <c r="D34" s="163"/>
      <c r="E34" s="163"/>
      <c r="F34" s="164">
        <f>+F33</f>
        <v>0</v>
      </c>
      <c r="G34" s="164">
        <f>+G33+F34</f>
        <v>0</v>
      </c>
      <c r="H34" s="164">
        <f>+H33+G34</f>
        <v>0</v>
      </c>
      <c r="I34" s="164">
        <f>+I33+H34</f>
        <v>0</v>
      </c>
      <c r="J34" s="164">
        <f t="shared" ref="J34:N34" si="6">+J33+I34</f>
        <v>0</v>
      </c>
      <c r="K34" s="164"/>
      <c r="L34" s="164">
        <f>+L33+J34</f>
        <v>0</v>
      </c>
      <c r="M34" s="164">
        <f t="shared" si="6"/>
        <v>0</v>
      </c>
      <c r="N34" s="164">
        <f t="shared" si="6"/>
        <v>0</v>
      </c>
      <c r="O34" s="165">
        <f>SUM(F33:O33)</f>
        <v>0</v>
      </c>
    </row>
    <row r="35" spans="1:15" ht="15.75">
      <c r="A35" s="140"/>
      <c r="B35" s="140"/>
      <c r="C35" s="140"/>
      <c r="D35" s="140"/>
      <c r="E35" s="140"/>
      <c r="F35" s="166"/>
      <c r="G35" s="166"/>
      <c r="H35" s="166"/>
      <c r="I35" s="105"/>
      <c r="J35" s="105"/>
      <c r="K35" s="105"/>
      <c r="L35" s="105"/>
    </row>
    <row r="36" spans="1:15" ht="19.899999999999999" customHeight="1">
      <c r="A36" s="105" t="s">
        <v>106</v>
      </c>
      <c r="B36" s="105"/>
      <c r="C36" s="105"/>
      <c r="F36" s="105"/>
      <c r="G36" s="105"/>
      <c r="H36" s="167"/>
      <c r="I36" s="105"/>
      <c r="J36" s="105"/>
      <c r="K36" s="105"/>
      <c r="L36" s="105"/>
    </row>
    <row r="37" spans="1:15" ht="19.899999999999999" customHeight="1">
      <c r="A37" s="105"/>
      <c r="B37" s="105" t="s">
        <v>82</v>
      </c>
      <c r="C37" s="105" t="s">
        <v>107</v>
      </c>
      <c r="F37" s="105"/>
      <c r="G37" s="105"/>
      <c r="H37" s="167"/>
      <c r="I37" s="105"/>
      <c r="J37" s="105"/>
      <c r="K37" s="105"/>
      <c r="L37" s="105"/>
    </row>
    <row r="38" spans="1:15" ht="15.75" customHeight="1">
      <c r="A38" s="105"/>
      <c r="B38" s="105"/>
      <c r="C38" s="105" t="s">
        <v>145</v>
      </c>
      <c r="F38" s="105"/>
      <c r="G38" s="105"/>
      <c r="H38" s="167"/>
      <c r="I38" s="105"/>
      <c r="J38" s="105"/>
      <c r="K38" s="105"/>
      <c r="L38" s="105"/>
    </row>
    <row r="39" spans="1:15" ht="15.75" customHeight="1">
      <c r="A39" s="105"/>
      <c r="B39" s="105"/>
      <c r="C39" s="105" t="s">
        <v>108</v>
      </c>
      <c r="F39" s="105"/>
      <c r="G39" s="105"/>
      <c r="H39" s="168"/>
      <c r="I39" s="105"/>
      <c r="J39" s="105"/>
      <c r="K39" s="105"/>
      <c r="L39" s="105"/>
    </row>
    <row r="40" spans="1:15" ht="51.75" customHeight="1">
      <c r="A40" s="169"/>
      <c r="B40" s="170" t="s">
        <v>100</v>
      </c>
      <c r="C40" s="243" t="s">
        <v>109</v>
      </c>
      <c r="D40" s="243"/>
      <c r="E40" s="243"/>
      <c r="F40" s="243"/>
      <c r="G40" s="243"/>
      <c r="H40" s="243"/>
      <c r="I40" s="243"/>
      <c r="J40" s="243"/>
      <c r="K40" s="114"/>
      <c r="L40" s="105"/>
    </row>
    <row r="41" spans="1:15" ht="15.75">
      <c r="A41" s="169"/>
      <c r="B41" s="105" t="s">
        <v>102</v>
      </c>
      <c r="C41" s="170" t="s">
        <v>110</v>
      </c>
      <c r="D41" s="170"/>
      <c r="E41" s="170"/>
      <c r="F41" s="170"/>
      <c r="G41" s="170"/>
      <c r="H41" s="170"/>
      <c r="I41" s="170"/>
      <c r="J41" s="170"/>
      <c r="K41" s="170"/>
      <c r="L41" s="105"/>
    </row>
    <row r="42" spans="1:15" ht="15.75">
      <c r="A42" s="105"/>
      <c r="B42" s="105"/>
      <c r="C42" s="105"/>
      <c r="D42" s="105"/>
      <c r="E42" s="105"/>
      <c r="F42" s="105"/>
      <c r="G42" s="105"/>
      <c r="H42" s="105"/>
      <c r="I42" s="105"/>
      <c r="J42" s="105"/>
      <c r="K42" s="105"/>
      <c r="L42" s="105"/>
    </row>
    <row r="43" spans="1:15" ht="15.75" customHeight="1"/>
    <row r="44" spans="1:15" ht="15.75" customHeight="1"/>
    <row r="45" spans="1:15" ht="15.75" customHeight="1"/>
    <row r="46" spans="1:15" ht="15.75" customHeight="1"/>
    <row r="47" spans="1:15" ht="15.75" customHeight="1"/>
    <row r="48" spans="1: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sheetData>
  <sheetProtection password="DC70" sheet="1" objects="1" scenarios="1"/>
  <mergeCells count="7">
    <mergeCell ref="C8:J8"/>
    <mergeCell ref="C40:J40"/>
    <mergeCell ref="C9:J9"/>
    <mergeCell ref="C11:J11"/>
    <mergeCell ref="A13:D13"/>
    <mergeCell ref="C31:D31"/>
    <mergeCell ref="B33:D33"/>
  </mergeCells>
  <conditionalFormatting sqref="F17:O21">
    <cfRule type="expression" dxfId="1" priority="1" stopIfTrue="1">
      <formula>ISBLANK(F17)</formula>
    </cfRule>
  </conditionalFormatting>
  <pageMargins left="0.7" right="0.7" top="0.75" bottom="0.75" header="0.3" footer="0.3"/>
  <pageSetup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59"/>
  <sheetViews>
    <sheetView showGridLines="0" tabSelected="1" topLeftCell="B1" zoomScaleNormal="100" workbookViewId="0">
      <selection activeCell="E18" sqref="E18"/>
    </sheetView>
  </sheetViews>
  <sheetFormatPr defaultColWidth="0" defaultRowHeight="0" customHeight="1" zeroHeight="1"/>
  <cols>
    <col min="1" max="1" width="3.140625" style="101" customWidth="1"/>
    <col min="2" max="2" width="2.7109375" style="101" customWidth="1"/>
    <col min="3" max="3" width="3.42578125" style="101" customWidth="1"/>
    <col min="4" max="4" width="46.7109375" style="101" customWidth="1"/>
    <col min="5" max="6" width="18.85546875" style="101" customWidth="1"/>
    <col min="7" max="7" width="23.42578125" style="101" customWidth="1"/>
    <col min="8" max="253" width="10" style="101" customWidth="1"/>
    <col min="254" max="254" width="3.140625" style="101" customWidth="1"/>
    <col min="255" max="255" width="2.7109375" style="101" customWidth="1"/>
    <col min="256" max="256" width="3.42578125" style="101" customWidth="1"/>
    <col min="257" max="257" width="13.140625" style="101" customWidth="1"/>
    <col min="258" max="262" width="18.85546875" style="101" customWidth="1"/>
    <col min="263" max="263" width="1.5703125" style="101" customWidth="1"/>
    <col min="264" max="509" width="10" style="101" hidden="1"/>
    <col min="510" max="510" width="3.140625" style="101" customWidth="1"/>
    <col min="511" max="511" width="2.7109375" style="101" customWidth="1"/>
    <col min="512" max="512" width="3.42578125" style="101" customWidth="1"/>
    <col min="513" max="513" width="46.7109375" style="101" customWidth="1"/>
    <col min="514" max="518" width="18.85546875" style="101" customWidth="1"/>
    <col min="519" max="519" width="1.5703125" style="101" customWidth="1"/>
    <col min="520" max="765" width="10" style="101" hidden="1"/>
    <col min="766" max="766" width="3.140625" style="101" customWidth="1"/>
    <col min="767" max="767" width="2.7109375" style="101" customWidth="1"/>
    <col min="768" max="768" width="3.42578125" style="101" customWidth="1"/>
    <col min="769" max="769" width="46.7109375" style="101" customWidth="1"/>
    <col min="770" max="774" width="18.85546875" style="101" customWidth="1"/>
    <col min="775" max="775" width="1.5703125" style="101" customWidth="1"/>
    <col min="776" max="1021" width="10" style="101" hidden="1"/>
    <col min="1022" max="1022" width="3.140625" style="101" customWidth="1"/>
    <col min="1023" max="1023" width="2.7109375" style="101" customWidth="1"/>
    <col min="1024" max="1024" width="3.42578125" style="101" customWidth="1"/>
    <col min="1025" max="1025" width="46.7109375" style="101" customWidth="1"/>
    <col min="1026" max="1030" width="18.85546875" style="101" customWidth="1"/>
    <col min="1031" max="1031" width="1.5703125" style="101" customWidth="1"/>
    <col min="1032" max="1277" width="10" style="101" hidden="1"/>
    <col min="1278" max="1278" width="3.140625" style="101" customWidth="1"/>
    <col min="1279" max="1279" width="2.7109375" style="101" customWidth="1"/>
    <col min="1280" max="1280" width="3.42578125" style="101" customWidth="1"/>
    <col min="1281" max="1281" width="46.7109375" style="101" customWidth="1"/>
    <col min="1282" max="1286" width="18.85546875" style="101" customWidth="1"/>
    <col min="1287" max="1287" width="1.5703125" style="101" customWidth="1"/>
    <col min="1288" max="1533" width="10" style="101" hidden="1"/>
    <col min="1534" max="1534" width="3.140625" style="101" customWidth="1"/>
    <col min="1535" max="1535" width="2.7109375" style="101" customWidth="1"/>
    <col min="1536" max="1536" width="3.42578125" style="101" customWidth="1"/>
    <col min="1537" max="1537" width="46.7109375" style="101" customWidth="1"/>
    <col min="1538" max="1542" width="18.85546875" style="101" customWidth="1"/>
    <col min="1543" max="1543" width="1.5703125" style="101" customWidth="1"/>
    <col min="1544" max="1789" width="10" style="101" hidden="1"/>
    <col min="1790" max="1790" width="3.140625" style="101" customWidth="1"/>
    <col min="1791" max="1791" width="2.7109375" style="101" customWidth="1"/>
    <col min="1792" max="1792" width="3.42578125" style="101" customWidth="1"/>
    <col min="1793" max="1793" width="46.7109375" style="101" customWidth="1"/>
    <col min="1794" max="1798" width="18.85546875" style="101" customWidth="1"/>
    <col min="1799" max="1799" width="1.5703125" style="101" customWidth="1"/>
    <col min="1800" max="2045" width="10" style="101" hidden="1"/>
    <col min="2046" max="2046" width="3.140625" style="101" customWidth="1"/>
    <col min="2047" max="2047" width="2.7109375" style="101" customWidth="1"/>
    <col min="2048" max="2048" width="3.42578125" style="101" customWidth="1"/>
    <col min="2049" max="2049" width="46.7109375" style="101" customWidth="1"/>
    <col min="2050" max="2054" width="18.85546875" style="101" customWidth="1"/>
    <col min="2055" max="2055" width="1.5703125" style="101" customWidth="1"/>
    <col min="2056" max="2301" width="10" style="101" hidden="1"/>
    <col min="2302" max="2302" width="3.140625" style="101" customWidth="1"/>
    <col min="2303" max="2303" width="2.7109375" style="101" customWidth="1"/>
    <col min="2304" max="2304" width="3.42578125" style="101" customWidth="1"/>
    <col min="2305" max="2305" width="46.7109375" style="101" customWidth="1"/>
    <col min="2306" max="2310" width="18.85546875" style="101" customWidth="1"/>
    <col min="2311" max="2311" width="1.5703125" style="101" customWidth="1"/>
    <col min="2312" max="2557" width="10" style="101" hidden="1"/>
    <col min="2558" max="2558" width="3.140625" style="101" customWidth="1"/>
    <col min="2559" max="2559" width="2.7109375" style="101" customWidth="1"/>
    <col min="2560" max="2560" width="3.42578125" style="101" customWidth="1"/>
    <col min="2561" max="2561" width="46.7109375" style="101" customWidth="1"/>
    <col min="2562" max="2566" width="18.85546875" style="101" customWidth="1"/>
    <col min="2567" max="2567" width="1.5703125" style="101" customWidth="1"/>
    <col min="2568" max="2813" width="10" style="101" hidden="1"/>
    <col min="2814" max="2814" width="3.140625" style="101" customWidth="1"/>
    <col min="2815" max="2815" width="2.7109375" style="101" customWidth="1"/>
    <col min="2816" max="2816" width="3.42578125" style="101" customWidth="1"/>
    <col min="2817" max="2817" width="46.7109375" style="101" customWidth="1"/>
    <col min="2818" max="2822" width="18.85546875" style="101" customWidth="1"/>
    <col min="2823" max="2823" width="1.5703125" style="101" customWidth="1"/>
    <col min="2824" max="3069" width="10" style="101" hidden="1"/>
    <col min="3070" max="3070" width="3.140625" style="101" customWidth="1"/>
    <col min="3071" max="3071" width="2.7109375" style="101" customWidth="1"/>
    <col min="3072" max="3072" width="3.42578125" style="101" customWidth="1"/>
    <col min="3073" max="3073" width="46.7109375" style="101" customWidth="1"/>
    <col min="3074" max="3078" width="18.85546875" style="101" customWidth="1"/>
    <col min="3079" max="3079" width="1.5703125" style="101" customWidth="1"/>
    <col min="3080" max="3325" width="10" style="101" hidden="1"/>
    <col min="3326" max="3326" width="3.140625" style="101" customWidth="1"/>
    <col min="3327" max="3327" width="2.7109375" style="101" customWidth="1"/>
    <col min="3328" max="3328" width="3.42578125" style="101" customWidth="1"/>
    <col min="3329" max="3329" width="46.7109375" style="101" customWidth="1"/>
    <col min="3330" max="3334" width="18.85546875" style="101" customWidth="1"/>
    <col min="3335" max="3335" width="1.5703125" style="101" customWidth="1"/>
    <col min="3336" max="3581" width="10" style="101" hidden="1"/>
    <col min="3582" max="3582" width="3.140625" style="101" customWidth="1"/>
    <col min="3583" max="3583" width="2.7109375" style="101" customWidth="1"/>
    <col min="3584" max="3584" width="3.42578125" style="101" customWidth="1"/>
    <col min="3585" max="3585" width="46.7109375" style="101" customWidth="1"/>
    <col min="3586" max="3590" width="18.85546875" style="101" customWidth="1"/>
    <col min="3591" max="3591" width="1.5703125" style="101" customWidth="1"/>
    <col min="3592" max="3837" width="10" style="101" hidden="1"/>
    <col min="3838" max="3838" width="3.140625" style="101" customWidth="1"/>
    <col min="3839" max="3839" width="2.7109375" style="101" customWidth="1"/>
    <col min="3840" max="3840" width="3.42578125" style="101" customWidth="1"/>
    <col min="3841" max="3841" width="46.7109375" style="101" customWidth="1"/>
    <col min="3842" max="3846" width="18.85546875" style="101" customWidth="1"/>
    <col min="3847" max="3847" width="1.5703125" style="101" customWidth="1"/>
    <col min="3848" max="4093" width="10" style="101" hidden="1"/>
    <col min="4094" max="4094" width="3.140625" style="101" customWidth="1"/>
    <col min="4095" max="4095" width="2.7109375" style="101" customWidth="1"/>
    <col min="4096" max="4096" width="3.42578125" style="101" customWidth="1"/>
    <col min="4097" max="4097" width="46.7109375" style="101" customWidth="1"/>
    <col min="4098" max="4102" width="18.85546875" style="101" customWidth="1"/>
    <col min="4103" max="4103" width="1.5703125" style="101" customWidth="1"/>
    <col min="4104" max="4349" width="10" style="101" hidden="1"/>
    <col min="4350" max="4350" width="3.140625" style="101" customWidth="1"/>
    <col min="4351" max="4351" width="2.7109375" style="101" customWidth="1"/>
    <col min="4352" max="4352" width="3.42578125" style="101" customWidth="1"/>
    <col min="4353" max="4353" width="46.7109375" style="101" customWidth="1"/>
    <col min="4354" max="4358" width="18.85546875" style="101" customWidth="1"/>
    <col min="4359" max="4359" width="1.5703125" style="101" customWidth="1"/>
    <col min="4360" max="4605" width="10" style="101" hidden="1"/>
    <col min="4606" max="4606" width="3.140625" style="101" customWidth="1"/>
    <col min="4607" max="4607" width="2.7109375" style="101" customWidth="1"/>
    <col min="4608" max="4608" width="3.42578125" style="101" customWidth="1"/>
    <col min="4609" max="4609" width="46.7109375" style="101" customWidth="1"/>
    <col min="4610" max="4614" width="18.85546875" style="101" customWidth="1"/>
    <col min="4615" max="4615" width="1.5703125" style="101" customWidth="1"/>
    <col min="4616" max="4861" width="10" style="101" hidden="1"/>
    <col min="4862" max="4862" width="3.140625" style="101" customWidth="1"/>
    <col min="4863" max="4863" width="2.7109375" style="101" customWidth="1"/>
    <col min="4864" max="4864" width="3.42578125" style="101" customWidth="1"/>
    <col min="4865" max="4865" width="46.7109375" style="101" customWidth="1"/>
    <col min="4866" max="4870" width="18.85546875" style="101" customWidth="1"/>
    <col min="4871" max="4871" width="1.5703125" style="101" customWidth="1"/>
    <col min="4872" max="5117" width="10" style="101" hidden="1"/>
    <col min="5118" max="5118" width="3.140625" style="101" customWidth="1"/>
    <col min="5119" max="5119" width="2.7109375" style="101" customWidth="1"/>
    <col min="5120" max="5120" width="3.42578125" style="101" customWidth="1"/>
    <col min="5121" max="5121" width="46.7109375" style="101" customWidth="1"/>
    <col min="5122" max="5126" width="18.85546875" style="101" customWidth="1"/>
    <col min="5127" max="5127" width="1.5703125" style="101" customWidth="1"/>
    <col min="5128" max="5373" width="10" style="101" hidden="1"/>
    <col min="5374" max="5374" width="3.140625" style="101" customWidth="1"/>
    <col min="5375" max="5375" width="2.7109375" style="101" customWidth="1"/>
    <col min="5376" max="5376" width="3.42578125" style="101" customWidth="1"/>
    <col min="5377" max="5377" width="46.7109375" style="101" customWidth="1"/>
    <col min="5378" max="5382" width="18.85546875" style="101" customWidth="1"/>
    <col min="5383" max="5383" width="1.5703125" style="101" customWidth="1"/>
    <col min="5384" max="5629" width="10" style="101" hidden="1"/>
    <col min="5630" max="5630" width="3.140625" style="101" customWidth="1"/>
    <col min="5631" max="5631" width="2.7109375" style="101" customWidth="1"/>
    <col min="5632" max="5632" width="3.42578125" style="101" customWidth="1"/>
    <col min="5633" max="5633" width="46.7109375" style="101" customWidth="1"/>
    <col min="5634" max="5638" width="18.85546875" style="101" customWidth="1"/>
    <col min="5639" max="5639" width="1.5703125" style="101" customWidth="1"/>
    <col min="5640" max="5885" width="10" style="101" hidden="1"/>
    <col min="5886" max="5886" width="3.140625" style="101" customWidth="1"/>
    <col min="5887" max="5887" width="2.7109375" style="101" customWidth="1"/>
    <col min="5888" max="5888" width="3.42578125" style="101" customWidth="1"/>
    <col min="5889" max="5889" width="46.7109375" style="101" customWidth="1"/>
    <col min="5890" max="5894" width="18.85546875" style="101" customWidth="1"/>
    <col min="5895" max="5895" width="1.5703125" style="101" customWidth="1"/>
    <col min="5896" max="6141" width="10" style="101" hidden="1"/>
    <col min="6142" max="6142" width="3.140625" style="101" customWidth="1"/>
    <col min="6143" max="6143" width="2.7109375" style="101" customWidth="1"/>
    <col min="6144" max="6144" width="3.42578125" style="101" customWidth="1"/>
    <col min="6145" max="6145" width="46.7109375" style="101" customWidth="1"/>
    <col min="6146" max="6150" width="18.85546875" style="101" customWidth="1"/>
    <col min="6151" max="6151" width="1.5703125" style="101" customWidth="1"/>
    <col min="6152" max="6397" width="10" style="101" hidden="1"/>
    <col min="6398" max="6398" width="3.140625" style="101" customWidth="1"/>
    <col min="6399" max="6399" width="2.7109375" style="101" customWidth="1"/>
    <col min="6400" max="6400" width="3.42578125" style="101" customWidth="1"/>
    <col min="6401" max="6401" width="46.7109375" style="101" customWidth="1"/>
    <col min="6402" max="6406" width="18.85546875" style="101" customWidth="1"/>
    <col min="6407" max="6407" width="1.5703125" style="101" customWidth="1"/>
    <col min="6408" max="6653" width="10" style="101" hidden="1"/>
    <col min="6654" max="6654" width="3.140625" style="101" customWidth="1"/>
    <col min="6655" max="6655" width="2.7109375" style="101" customWidth="1"/>
    <col min="6656" max="6656" width="3.42578125" style="101" customWidth="1"/>
    <col min="6657" max="6657" width="46.7109375" style="101" customWidth="1"/>
    <col min="6658" max="6662" width="18.85546875" style="101" customWidth="1"/>
    <col min="6663" max="6663" width="1.5703125" style="101" customWidth="1"/>
    <col min="6664" max="6909" width="10" style="101" hidden="1"/>
    <col min="6910" max="6910" width="3.140625" style="101" customWidth="1"/>
    <col min="6911" max="6911" width="2.7109375" style="101" customWidth="1"/>
    <col min="6912" max="6912" width="3.42578125" style="101" customWidth="1"/>
    <col min="6913" max="6913" width="46.7109375" style="101" customWidth="1"/>
    <col min="6914" max="6918" width="18.85546875" style="101" customWidth="1"/>
    <col min="6919" max="6919" width="1.5703125" style="101" customWidth="1"/>
    <col min="6920" max="7165" width="10" style="101" hidden="1"/>
    <col min="7166" max="7166" width="3.140625" style="101" customWidth="1"/>
    <col min="7167" max="7167" width="2.7109375" style="101" customWidth="1"/>
    <col min="7168" max="7168" width="3.42578125" style="101" customWidth="1"/>
    <col min="7169" max="7169" width="46.7109375" style="101" customWidth="1"/>
    <col min="7170" max="7174" width="18.85546875" style="101" customWidth="1"/>
    <col min="7175" max="7175" width="1.5703125" style="101" customWidth="1"/>
    <col min="7176" max="7421" width="10" style="101" hidden="1"/>
    <col min="7422" max="7422" width="3.140625" style="101" customWidth="1"/>
    <col min="7423" max="7423" width="2.7109375" style="101" customWidth="1"/>
    <col min="7424" max="7424" width="3.42578125" style="101" customWidth="1"/>
    <col min="7425" max="7425" width="46.7109375" style="101" customWidth="1"/>
    <col min="7426" max="7430" width="18.85546875" style="101" customWidth="1"/>
    <col min="7431" max="7431" width="1.5703125" style="101" customWidth="1"/>
    <col min="7432" max="7677" width="10" style="101" hidden="1"/>
    <col min="7678" max="7678" width="3.140625" style="101" customWidth="1"/>
    <col min="7679" max="7679" width="2.7109375" style="101" customWidth="1"/>
    <col min="7680" max="7680" width="3.42578125" style="101" customWidth="1"/>
    <col min="7681" max="7681" width="46.7109375" style="101" customWidth="1"/>
    <col min="7682" max="7686" width="18.85546875" style="101" customWidth="1"/>
    <col min="7687" max="7687" width="1.5703125" style="101" customWidth="1"/>
    <col min="7688" max="7933" width="10" style="101" hidden="1"/>
    <col min="7934" max="7934" width="3.140625" style="101" customWidth="1"/>
    <col min="7935" max="7935" width="2.7109375" style="101" customWidth="1"/>
    <col min="7936" max="7936" width="3.42578125" style="101" customWidth="1"/>
    <col min="7937" max="7937" width="46.7109375" style="101" customWidth="1"/>
    <col min="7938" max="7942" width="18.85546875" style="101" customWidth="1"/>
    <col min="7943" max="7943" width="1.5703125" style="101" customWidth="1"/>
    <col min="7944" max="8189" width="10" style="101" hidden="1"/>
    <col min="8190" max="8190" width="3.140625" style="101" customWidth="1"/>
    <col min="8191" max="8191" width="2.7109375" style="101" customWidth="1"/>
    <col min="8192" max="8192" width="3.42578125" style="101" customWidth="1"/>
    <col min="8193" max="8193" width="46.7109375" style="101" customWidth="1"/>
    <col min="8194" max="8198" width="18.85546875" style="101" customWidth="1"/>
    <col min="8199" max="8199" width="1.5703125" style="101" customWidth="1"/>
    <col min="8200" max="8445" width="10" style="101" hidden="1"/>
    <col min="8446" max="8446" width="3.140625" style="101" customWidth="1"/>
    <col min="8447" max="8447" width="2.7109375" style="101" customWidth="1"/>
    <col min="8448" max="8448" width="3.42578125" style="101" customWidth="1"/>
    <col min="8449" max="8449" width="46.7109375" style="101" customWidth="1"/>
    <col min="8450" max="8454" width="18.85546875" style="101" customWidth="1"/>
    <col min="8455" max="8455" width="1.5703125" style="101" customWidth="1"/>
    <col min="8456" max="8701" width="10" style="101" hidden="1"/>
    <col min="8702" max="8702" width="3.140625" style="101" customWidth="1"/>
    <col min="8703" max="8703" width="2.7109375" style="101" customWidth="1"/>
    <col min="8704" max="8704" width="3.42578125" style="101" customWidth="1"/>
    <col min="8705" max="8705" width="46.7109375" style="101" customWidth="1"/>
    <col min="8706" max="8710" width="18.85546875" style="101" customWidth="1"/>
    <col min="8711" max="8711" width="1.5703125" style="101" customWidth="1"/>
    <col min="8712" max="8957" width="10" style="101" hidden="1"/>
    <col min="8958" max="8958" width="3.140625" style="101" customWidth="1"/>
    <col min="8959" max="8959" width="2.7109375" style="101" customWidth="1"/>
    <col min="8960" max="8960" width="3.42578125" style="101" customWidth="1"/>
    <col min="8961" max="8961" width="46.7109375" style="101" customWidth="1"/>
    <col min="8962" max="8966" width="18.85546875" style="101" customWidth="1"/>
    <col min="8967" max="8967" width="1.5703125" style="101" customWidth="1"/>
    <col min="8968" max="9213" width="10" style="101" hidden="1"/>
    <col min="9214" max="9214" width="3.140625" style="101" customWidth="1"/>
    <col min="9215" max="9215" width="2.7109375" style="101" customWidth="1"/>
    <col min="9216" max="9216" width="3.42578125" style="101" customWidth="1"/>
    <col min="9217" max="9217" width="46.7109375" style="101" customWidth="1"/>
    <col min="9218" max="9222" width="18.85546875" style="101" customWidth="1"/>
    <col min="9223" max="9223" width="1.5703125" style="101" customWidth="1"/>
    <col min="9224" max="9469" width="10" style="101" hidden="1"/>
    <col min="9470" max="9470" width="3.140625" style="101" customWidth="1"/>
    <col min="9471" max="9471" width="2.7109375" style="101" customWidth="1"/>
    <col min="9472" max="9472" width="3.42578125" style="101" customWidth="1"/>
    <col min="9473" max="9473" width="46.7109375" style="101" customWidth="1"/>
    <col min="9474" max="9478" width="18.85546875" style="101" customWidth="1"/>
    <col min="9479" max="9479" width="1.5703125" style="101" customWidth="1"/>
    <col min="9480" max="9725" width="10" style="101" hidden="1"/>
    <col min="9726" max="9726" width="3.140625" style="101" customWidth="1"/>
    <col min="9727" max="9727" width="2.7109375" style="101" customWidth="1"/>
    <col min="9728" max="9728" width="3.42578125" style="101" customWidth="1"/>
    <col min="9729" max="9729" width="46.7109375" style="101" customWidth="1"/>
    <col min="9730" max="9734" width="18.85546875" style="101" customWidth="1"/>
    <col min="9735" max="9735" width="1.5703125" style="101" customWidth="1"/>
    <col min="9736" max="9981" width="10" style="101" hidden="1"/>
    <col min="9982" max="9982" width="3.140625" style="101" customWidth="1"/>
    <col min="9983" max="9983" width="2.7109375" style="101" customWidth="1"/>
    <col min="9984" max="9984" width="3.42578125" style="101" customWidth="1"/>
    <col min="9985" max="9985" width="46.7109375" style="101" customWidth="1"/>
    <col min="9986" max="9990" width="18.85546875" style="101" customWidth="1"/>
    <col min="9991" max="9991" width="1.5703125" style="101" customWidth="1"/>
    <col min="9992" max="10237" width="10" style="101" hidden="1"/>
    <col min="10238" max="10238" width="3.140625" style="101" customWidth="1"/>
    <col min="10239" max="10239" width="2.7109375" style="101" customWidth="1"/>
    <col min="10240" max="10240" width="3.42578125" style="101" customWidth="1"/>
    <col min="10241" max="10241" width="46.7109375" style="101" customWidth="1"/>
    <col min="10242" max="10246" width="18.85546875" style="101" customWidth="1"/>
    <col min="10247" max="10247" width="1.5703125" style="101" customWidth="1"/>
    <col min="10248" max="10493" width="10" style="101" hidden="1"/>
    <col min="10494" max="10494" width="3.140625" style="101" customWidth="1"/>
    <col min="10495" max="10495" width="2.7109375" style="101" customWidth="1"/>
    <col min="10496" max="10496" width="3.42578125" style="101" customWidth="1"/>
    <col min="10497" max="10497" width="46.7109375" style="101" customWidth="1"/>
    <col min="10498" max="10502" width="18.85546875" style="101" customWidth="1"/>
    <col min="10503" max="10503" width="1.5703125" style="101" customWidth="1"/>
    <col min="10504" max="10749" width="10" style="101" hidden="1"/>
    <col min="10750" max="10750" width="3.140625" style="101" customWidth="1"/>
    <col min="10751" max="10751" width="2.7109375" style="101" customWidth="1"/>
    <col min="10752" max="10752" width="3.42578125" style="101" customWidth="1"/>
    <col min="10753" max="10753" width="46.7109375" style="101" customWidth="1"/>
    <col min="10754" max="10758" width="18.85546875" style="101" customWidth="1"/>
    <col min="10759" max="10759" width="1.5703125" style="101" customWidth="1"/>
    <col min="10760" max="11005" width="10" style="101" hidden="1"/>
    <col min="11006" max="11006" width="3.140625" style="101" customWidth="1"/>
    <col min="11007" max="11007" width="2.7109375" style="101" customWidth="1"/>
    <col min="11008" max="11008" width="3.42578125" style="101" customWidth="1"/>
    <col min="11009" max="11009" width="46.7109375" style="101" customWidth="1"/>
    <col min="11010" max="11014" width="18.85546875" style="101" customWidth="1"/>
    <col min="11015" max="11015" width="1.5703125" style="101" customWidth="1"/>
    <col min="11016" max="11261" width="10" style="101" hidden="1"/>
    <col min="11262" max="11262" width="3.140625" style="101" customWidth="1"/>
    <col min="11263" max="11263" width="2.7109375" style="101" customWidth="1"/>
    <col min="11264" max="11264" width="3.42578125" style="101" customWidth="1"/>
    <col min="11265" max="11265" width="46.7109375" style="101" customWidth="1"/>
    <col min="11266" max="11270" width="18.85546875" style="101" customWidth="1"/>
    <col min="11271" max="11271" width="1.5703125" style="101" customWidth="1"/>
    <col min="11272" max="11517" width="10" style="101" hidden="1"/>
    <col min="11518" max="11518" width="3.140625" style="101" customWidth="1"/>
    <col min="11519" max="11519" width="2.7109375" style="101" customWidth="1"/>
    <col min="11520" max="11520" width="3.42578125" style="101" customWidth="1"/>
    <col min="11521" max="11521" width="46.7109375" style="101" customWidth="1"/>
    <col min="11522" max="11526" width="18.85546875" style="101" customWidth="1"/>
    <col min="11527" max="11527" width="1.5703125" style="101" customWidth="1"/>
    <col min="11528" max="11773" width="10" style="101" hidden="1"/>
    <col min="11774" max="11774" width="3.140625" style="101" customWidth="1"/>
    <col min="11775" max="11775" width="2.7109375" style="101" customWidth="1"/>
    <col min="11776" max="11776" width="3.42578125" style="101" customWidth="1"/>
    <col min="11777" max="11777" width="46.7109375" style="101" customWidth="1"/>
    <col min="11778" max="11782" width="18.85546875" style="101" customWidth="1"/>
    <col min="11783" max="11783" width="1.5703125" style="101" customWidth="1"/>
    <col min="11784" max="12029" width="10" style="101" hidden="1"/>
    <col min="12030" max="12030" width="3.140625" style="101" customWidth="1"/>
    <col min="12031" max="12031" width="2.7109375" style="101" customWidth="1"/>
    <col min="12032" max="12032" width="3.42578125" style="101" customWidth="1"/>
    <col min="12033" max="12033" width="46.7109375" style="101" customWidth="1"/>
    <col min="12034" max="12038" width="18.85546875" style="101" customWidth="1"/>
    <col min="12039" max="12039" width="1.5703125" style="101" customWidth="1"/>
    <col min="12040" max="12285" width="10" style="101" hidden="1"/>
    <col min="12286" max="12286" width="3.140625" style="101" customWidth="1"/>
    <col min="12287" max="12287" width="2.7109375" style="101" customWidth="1"/>
    <col min="12288" max="12288" width="3.42578125" style="101" customWidth="1"/>
    <col min="12289" max="12289" width="46.7109375" style="101" customWidth="1"/>
    <col min="12290" max="12294" width="18.85546875" style="101" customWidth="1"/>
    <col min="12295" max="12295" width="1.5703125" style="101" customWidth="1"/>
    <col min="12296" max="12541" width="10" style="101" hidden="1"/>
    <col min="12542" max="12542" width="3.140625" style="101" customWidth="1"/>
    <col min="12543" max="12543" width="2.7109375" style="101" customWidth="1"/>
    <col min="12544" max="12544" width="3.42578125" style="101" customWidth="1"/>
    <col min="12545" max="12545" width="46.7109375" style="101" customWidth="1"/>
    <col min="12546" max="12550" width="18.85546875" style="101" customWidth="1"/>
    <col min="12551" max="12551" width="1.5703125" style="101" customWidth="1"/>
    <col min="12552" max="12797" width="10" style="101" hidden="1"/>
    <col min="12798" max="12798" width="3.140625" style="101" customWidth="1"/>
    <col min="12799" max="12799" width="2.7109375" style="101" customWidth="1"/>
    <col min="12800" max="12800" width="3.42578125" style="101" customWidth="1"/>
    <col min="12801" max="12801" width="46.7109375" style="101" customWidth="1"/>
    <col min="12802" max="12806" width="18.85546875" style="101" customWidth="1"/>
    <col min="12807" max="12807" width="1.5703125" style="101" customWidth="1"/>
    <col min="12808" max="13053" width="10" style="101" hidden="1"/>
    <col min="13054" max="13054" width="3.140625" style="101" customWidth="1"/>
    <col min="13055" max="13055" width="2.7109375" style="101" customWidth="1"/>
    <col min="13056" max="13056" width="3.42578125" style="101" customWidth="1"/>
    <col min="13057" max="13057" width="46.7109375" style="101" customWidth="1"/>
    <col min="13058" max="13062" width="18.85546875" style="101" customWidth="1"/>
    <col min="13063" max="13063" width="1.5703125" style="101" customWidth="1"/>
    <col min="13064" max="13309" width="10" style="101" hidden="1"/>
    <col min="13310" max="13310" width="3.140625" style="101" customWidth="1"/>
    <col min="13311" max="13311" width="2.7109375" style="101" customWidth="1"/>
    <col min="13312" max="13312" width="3.42578125" style="101" customWidth="1"/>
    <col min="13313" max="13313" width="46.7109375" style="101" customWidth="1"/>
    <col min="13314" max="13318" width="18.85546875" style="101" customWidth="1"/>
    <col min="13319" max="13319" width="1.5703125" style="101" customWidth="1"/>
    <col min="13320" max="13565" width="10" style="101" hidden="1"/>
    <col min="13566" max="13566" width="3.140625" style="101" customWidth="1"/>
    <col min="13567" max="13567" width="2.7109375" style="101" customWidth="1"/>
    <col min="13568" max="13568" width="3.42578125" style="101" customWidth="1"/>
    <col min="13569" max="13569" width="46.7109375" style="101" customWidth="1"/>
    <col min="13570" max="13574" width="18.85546875" style="101" customWidth="1"/>
    <col min="13575" max="13575" width="1.5703125" style="101" customWidth="1"/>
    <col min="13576" max="13821" width="10" style="101" hidden="1"/>
    <col min="13822" max="13822" width="3.140625" style="101" customWidth="1"/>
    <col min="13823" max="13823" width="2.7109375" style="101" customWidth="1"/>
    <col min="13824" max="13824" width="3.42578125" style="101" customWidth="1"/>
    <col min="13825" max="13825" width="46.7109375" style="101" customWidth="1"/>
    <col min="13826" max="13830" width="18.85546875" style="101" customWidth="1"/>
    <col min="13831" max="13831" width="1.5703125" style="101" customWidth="1"/>
    <col min="13832" max="14077" width="10" style="101" hidden="1"/>
    <col min="14078" max="14078" width="3.140625" style="101" customWidth="1"/>
    <col min="14079" max="14079" width="2.7109375" style="101" customWidth="1"/>
    <col min="14080" max="14080" width="3.42578125" style="101" customWidth="1"/>
    <col min="14081" max="14081" width="46.7109375" style="101" customWidth="1"/>
    <col min="14082" max="14086" width="18.85546875" style="101" customWidth="1"/>
    <col min="14087" max="14087" width="1.5703125" style="101" customWidth="1"/>
    <col min="14088" max="14333" width="10" style="101" hidden="1"/>
    <col min="14334" max="14334" width="3.140625" style="101" customWidth="1"/>
    <col min="14335" max="14335" width="2.7109375" style="101" customWidth="1"/>
    <col min="14336" max="14336" width="3.42578125" style="101" customWidth="1"/>
    <col min="14337" max="14337" width="46.7109375" style="101" customWidth="1"/>
    <col min="14338" max="14342" width="18.85546875" style="101" customWidth="1"/>
    <col min="14343" max="14343" width="1.5703125" style="101" customWidth="1"/>
    <col min="14344" max="14589" width="10" style="101" hidden="1"/>
    <col min="14590" max="14590" width="3.140625" style="101" customWidth="1"/>
    <col min="14591" max="14591" width="2.7109375" style="101" customWidth="1"/>
    <col min="14592" max="14592" width="3.42578125" style="101" customWidth="1"/>
    <col min="14593" max="14593" width="46.7109375" style="101" customWidth="1"/>
    <col min="14594" max="14598" width="18.85546875" style="101" customWidth="1"/>
    <col min="14599" max="14599" width="1.5703125" style="101" customWidth="1"/>
    <col min="14600" max="14845" width="10" style="101" hidden="1"/>
    <col min="14846" max="14846" width="3.140625" style="101" customWidth="1"/>
    <col min="14847" max="14847" width="2.7109375" style="101" customWidth="1"/>
    <col min="14848" max="14848" width="3.42578125" style="101" customWidth="1"/>
    <col min="14849" max="14849" width="46.7109375" style="101" customWidth="1"/>
    <col min="14850" max="14854" width="18.85546875" style="101" customWidth="1"/>
    <col min="14855" max="14855" width="1.5703125" style="101" customWidth="1"/>
    <col min="14856" max="15101" width="10" style="101" hidden="1"/>
    <col min="15102" max="15102" width="3.140625" style="101" customWidth="1"/>
    <col min="15103" max="15103" width="2.7109375" style="101" customWidth="1"/>
    <col min="15104" max="15104" width="3.42578125" style="101" customWidth="1"/>
    <col min="15105" max="15105" width="46.7109375" style="101" customWidth="1"/>
    <col min="15106" max="15110" width="18.85546875" style="101" customWidth="1"/>
    <col min="15111" max="15111" width="1.5703125" style="101" customWidth="1"/>
    <col min="15112" max="15357" width="10" style="101" hidden="1"/>
    <col min="15358" max="15358" width="3.140625" style="101" customWidth="1"/>
    <col min="15359" max="15359" width="2.7109375" style="101" customWidth="1"/>
    <col min="15360" max="15360" width="3.42578125" style="101" customWidth="1"/>
    <col min="15361" max="15361" width="46.7109375" style="101" customWidth="1"/>
    <col min="15362" max="15366" width="18.85546875" style="101" customWidth="1"/>
    <col min="15367" max="15367" width="1.5703125" style="101" customWidth="1"/>
    <col min="15368" max="15613" width="10" style="101" hidden="1"/>
    <col min="15614" max="15614" width="3.140625" style="101" customWidth="1"/>
    <col min="15615" max="15615" width="2.7109375" style="101" customWidth="1"/>
    <col min="15616" max="15616" width="3.42578125" style="101" customWidth="1"/>
    <col min="15617" max="15617" width="46.7109375" style="101" customWidth="1"/>
    <col min="15618" max="15622" width="18.85546875" style="101" customWidth="1"/>
    <col min="15623" max="15623" width="1.5703125" style="101" customWidth="1"/>
    <col min="15624" max="15869" width="10" style="101" hidden="1"/>
    <col min="15870" max="15870" width="3.140625" style="101" customWidth="1"/>
    <col min="15871" max="15871" width="2.7109375" style="101" customWidth="1"/>
    <col min="15872" max="15872" width="3.42578125" style="101" customWidth="1"/>
    <col min="15873" max="15873" width="46.7109375" style="101" customWidth="1"/>
    <col min="15874" max="15878" width="18.85546875" style="101" customWidth="1"/>
    <col min="15879" max="15879" width="1.5703125" style="101" customWidth="1"/>
    <col min="15880" max="16125" width="10" style="101" hidden="1"/>
    <col min="16126" max="16126" width="3.140625" style="101" customWidth="1"/>
    <col min="16127" max="16127" width="2.7109375" style="101" customWidth="1"/>
    <col min="16128" max="16128" width="3.42578125" style="101" customWidth="1"/>
    <col min="16129" max="16129" width="46.7109375" style="101" customWidth="1"/>
    <col min="16130" max="16134" width="18.85546875" style="101" customWidth="1"/>
    <col min="16135" max="16135" width="1.5703125" style="101" customWidth="1"/>
    <col min="16136" max="16138" width="0" style="101" hidden="1"/>
    <col min="16139" max="16384" width="10" style="101" hidden="1"/>
  </cols>
  <sheetData>
    <row r="1" spans="1:8" ht="13.5" customHeight="1">
      <c r="E1" s="44" t="s">
        <v>28</v>
      </c>
      <c r="F1" s="75">
        <f>'T-2 Fin. Compliance Checklist'!C1</f>
        <v>0</v>
      </c>
    </row>
    <row r="2" spans="1:8" ht="13.5" customHeight="1">
      <c r="E2" s="44" t="s">
        <v>29</v>
      </c>
      <c r="F2" s="79">
        <f>'T-2 Fin. Compliance Checklist'!C2</f>
        <v>0</v>
      </c>
    </row>
    <row r="3" spans="1:8" s="172" customFormat="1" ht="12" customHeight="1">
      <c r="A3" s="171"/>
      <c r="B3" s="171"/>
      <c r="C3" s="171"/>
      <c r="D3" s="171"/>
      <c r="E3" s="171"/>
      <c r="F3" s="171"/>
    </row>
    <row r="4" spans="1:8" ht="20.25">
      <c r="A4" s="3" t="s">
        <v>0</v>
      </c>
      <c r="G4" s="105"/>
    </row>
    <row r="5" spans="1:8" ht="18.75" customHeight="1">
      <c r="A5" s="51" t="s">
        <v>148</v>
      </c>
      <c r="G5" s="105"/>
    </row>
    <row r="6" spans="1:8" s="107" customFormat="1" ht="16.5" customHeight="1">
      <c r="A6" s="55"/>
      <c r="B6" s="55"/>
      <c r="C6" s="55"/>
      <c r="D6" s="55"/>
      <c r="E6" s="55"/>
      <c r="F6" s="55"/>
      <c r="G6" s="106"/>
    </row>
    <row r="7" spans="1:8" s="107" customFormat="1" ht="23.25">
      <c r="A7" s="173" t="str">
        <f>'T-1 Fin. Proposal Instructions'!B5</f>
        <v>Solicitation No. F10B3400022</v>
      </c>
      <c r="B7" s="173"/>
      <c r="C7" s="173"/>
      <c r="D7" s="173"/>
      <c r="E7" s="173"/>
      <c r="F7" s="173"/>
    </row>
    <row r="8" spans="1:8" s="112" customFormat="1" ht="35.25" customHeight="1">
      <c r="A8" s="256" t="s">
        <v>31</v>
      </c>
      <c r="B8" s="257"/>
      <c r="C8" s="257"/>
      <c r="D8" s="257"/>
      <c r="E8" s="257"/>
      <c r="F8" s="257"/>
      <c r="G8" s="224"/>
      <c r="H8" s="224"/>
    </row>
    <row r="9" spans="1:8" ht="52.5" customHeight="1">
      <c r="A9" s="251" t="s">
        <v>111</v>
      </c>
      <c r="B9" s="252"/>
      <c r="C9" s="252"/>
      <c r="D9" s="252"/>
      <c r="E9" s="252"/>
      <c r="F9" s="252"/>
      <c r="G9" s="105"/>
    </row>
    <row r="10" spans="1:8" ht="15.75">
      <c r="A10" s="105"/>
      <c r="B10" s="105"/>
      <c r="C10" s="105"/>
      <c r="D10" s="105"/>
      <c r="E10" s="105"/>
      <c r="F10" s="105"/>
      <c r="G10" s="105"/>
    </row>
    <row r="11" spans="1:8" s="117" customFormat="1" ht="31.5" customHeight="1">
      <c r="A11" s="245"/>
      <c r="B11" s="246"/>
      <c r="C11" s="246"/>
      <c r="D11" s="247"/>
      <c r="E11" s="119" t="s">
        <v>112</v>
      </c>
      <c r="F11" s="119" t="s">
        <v>113</v>
      </c>
      <c r="G11" s="116"/>
    </row>
    <row r="12" spans="1:8" s="117" customFormat="1" ht="15.75">
      <c r="A12" s="253"/>
      <c r="B12" s="254"/>
      <c r="C12" s="254"/>
      <c r="D12" s="254"/>
      <c r="E12" s="254"/>
      <c r="F12" s="255"/>
      <c r="G12" s="116"/>
    </row>
    <row r="13" spans="1:8" ht="15.75">
      <c r="A13" s="174"/>
      <c r="B13" s="175"/>
      <c r="C13" s="175"/>
      <c r="D13" s="175" t="s">
        <v>114</v>
      </c>
      <c r="E13" s="176"/>
      <c r="F13" s="177"/>
    </row>
    <row r="14" spans="1:8" ht="15.75">
      <c r="A14" s="174"/>
      <c r="B14" s="175"/>
      <c r="C14" s="175"/>
      <c r="D14" s="175"/>
      <c r="E14" s="176"/>
      <c r="F14" s="176"/>
    </row>
    <row r="15" spans="1:8" ht="15.75">
      <c r="A15" s="174"/>
      <c r="B15" s="175"/>
      <c r="C15" s="175"/>
      <c r="D15" s="175" t="s">
        <v>115</v>
      </c>
      <c r="E15" s="176"/>
      <c r="F15" s="178"/>
    </row>
    <row r="16" spans="1:8" ht="15.75">
      <c r="A16" s="174"/>
      <c r="B16" s="175"/>
      <c r="C16" s="175"/>
      <c r="D16" s="175"/>
      <c r="E16" s="176"/>
      <c r="F16" s="176"/>
    </row>
    <row r="17" spans="1:6" ht="15.75">
      <c r="A17" s="225"/>
      <c r="B17" s="226"/>
      <c r="C17" s="226"/>
      <c r="D17" s="226" t="s">
        <v>116</v>
      </c>
      <c r="E17" s="228">
        <v>2225905994</v>
      </c>
      <c r="F17" s="227"/>
    </row>
    <row r="18" spans="1:6" ht="15.75">
      <c r="A18" s="179"/>
      <c r="B18" s="180"/>
      <c r="C18" s="180"/>
      <c r="D18" s="180"/>
      <c r="E18" s="181">
        <v>1760441231.54</v>
      </c>
      <c r="F18" s="182">
        <f>SUM(F13,F15)</f>
        <v>0</v>
      </c>
    </row>
    <row r="19" spans="1:6" ht="15.75">
      <c r="A19" s="219"/>
      <c r="B19" s="200"/>
      <c r="C19" s="220"/>
      <c r="D19" s="200"/>
      <c r="E19" s="200"/>
      <c r="F19" s="200"/>
    </row>
    <row r="20" spans="1:6" ht="15.75">
      <c r="A20" s="221"/>
      <c r="B20" s="202"/>
      <c r="C20" s="222"/>
      <c r="D20" s="202"/>
      <c r="E20" s="223"/>
      <c r="F20" s="202"/>
    </row>
    <row r="21" spans="1:6" ht="15.75">
      <c r="A21" s="183" t="s">
        <v>117</v>
      </c>
    </row>
    <row r="22" spans="1:6" ht="15.75">
      <c r="A22" s="184" t="s">
        <v>118</v>
      </c>
    </row>
    <row r="23" spans="1:6" ht="15.75"/>
    <row r="24" spans="1:6" ht="15.75"/>
    <row r="25" spans="1:6" ht="15.75"/>
    <row r="26" spans="1:6" ht="15.75"/>
    <row r="27" spans="1:6" ht="15.75"/>
    <row r="28" spans="1:6" ht="15.75"/>
    <row r="29" spans="1:6" ht="15.75"/>
    <row r="30" spans="1:6" ht="15.75"/>
    <row r="31" spans="1:6" ht="15.75"/>
    <row r="32" spans="1:6"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customHeight="1"/>
    <row r="59" ht="15.75" customHeight="1"/>
  </sheetData>
  <sheetProtection password="DE70" sheet="1" objects="1" scenarios="1"/>
  <mergeCells count="4">
    <mergeCell ref="A9:F9"/>
    <mergeCell ref="A11:D11"/>
    <mergeCell ref="A12:F12"/>
    <mergeCell ref="A8:F8"/>
  </mergeCells>
  <conditionalFormatting sqref="F13 F15 E18:F18">
    <cfRule type="expression" dxfId="0" priority="1" stopIfTrue="1">
      <formula>ISBLANK(E13)</formula>
    </cfRule>
  </conditionalFormatting>
  <pageMargins left="0.7" right="0.7" top="0.75" bottom="0.75" header="0.3" footer="0.3"/>
  <pageSetup scale="60" orientation="portrait" r:id="rId1"/>
  <headerFooter>
    <oddFooter>&amp;RAttachment T-5 (Amendment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zoomScaleNormal="100" workbookViewId="0"/>
  </sheetViews>
  <sheetFormatPr defaultRowHeight="12.75"/>
  <cols>
    <col min="1" max="1" width="39.140625" style="194" customWidth="1"/>
    <col min="2" max="11" width="18.7109375" style="194" customWidth="1"/>
    <col min="12" max="255" width="9.140625" style="194"/>
    <col min="256" max="256" width="2.85546875" style="194" customWidth="1"/>
    <col min="257" max="260" width="15.7109375" style="194" customWidth="1"/>
    <col min="261" max="511" width="9.140625" style="194"/>
    <col min="512" max="512" width="2.85546875" style="194" customWidth="1"/>
    <col min="513" max="516" width="15.7109375" style="194" customWidth="1"/>
    <col min="517" max="767" width="9.140625" style="194"/>
    <col min="768" max="768" width="2.85546875" style="194" customWidth="1"/>
    <col min="769" max="772" width="15.7109375" style="194" customWidth="1"/>
    <col min="773" max="1023" width="9.140625" style="194"/>
    <col min="1024" max="1024" width="2.85546875" style="194" customWidth="1"/>
    <col min="1025" max="1028" width="15.7109375" style="194" customWidth="1"/>
    <col min="1029" max="1279" width="9.140625" style="194"/>
    <col min="1280" max="1280" width="2.85546875" style="194" customWidth="1"/>
    <col min="1281" max="1284" width="15.7109375" style="194" customWidth="1"/>
    <col min="1285" max="1535" width="9.140625" style="194"/>
    <col min="1536" max="1536" width="2.85546875" style="194" customWidth="1"/>
    <col min="1537" max="1540" width="15.7109375" style="194" customWidth="1"/>
    <col min="1541" max="1791" width="9.140625" style="194"/>
    <col min="1792" max="1792" width="2.85546875" style="194" customWidth="1"/>
    <col min="1793" max="1796" width="15.7109375" style="194" customWidth="1"/>
    <col min="1797" max="2047" width="9.140625" style="194"/>
    <col min="2048" max="2048" width="2.85546875" style="194" customWidth="1"/>
    <col min="2049" max="2052" width="15.7109375" style="194" customWidth="1"/>
    <col min="2053" max="2303" width="9.140625" style="194"/>
    <col min="2304" max="2304" width="2.85546875" style="194" customWidth="1"/>
    <col min="2305" max="2308" width="15.7109375" style="194" customWidth="1"/>
    <col min="2309" max="2559" width="9.140625" style="194"/>
    <col min="2560" max="2560" width="2.85546875" style="194" customWidth="1"/>
    <col min="2561" max="2564" width="15.7109375" style="194" customWidth="1"/>
    <col min="2565" max="2815" width="9.140625" style="194"/>
    <col min="2816" max="2816" width="2.85546875" style="194" customWidth="1"/>
    <col min="2817" max="2820" width="15.7109375" style="194" customWidth="1"/>
    <col min="2821" max="3071" width="9.140625" style="194"/>
    <col min="3072" max="3072" width="2.85546875" style="194" customWidth="1"/>
    <col min="3073" max="3076" width="15.7109375" style="194" customWidth="1"/>
    <col min="3077" max="3327" width="9.140625" style="194"/>
    <col min="3328" max="3328" width="2.85546875" style="194" customWidth="1"/>
    <col min="3329" max="3332" width="15.7109375" style="194" customWidth="1"/>
    <col min="3333" max="3583" width="9.140625" style="194"/>
    <col min="3584" max="3584" width="2.85546875" style="194" customWidth="1"/>
    <col min="3585" max="3588" width="15.7109375" style="194" customWidth="1"/>
    <col min="3589" max="3839" width="9.140625" style="194"/>
    <col min="3840" max="3840" width="2.85546875" style="194" customWidth="1"/>
    <col min="3841" max="3844" width="15.7109375" style="194" customWidth="1"/>
    <col min="3845" max="4095" width="9.140625" style="194"/>
    <col min="4096" max="4096" width="2.85546875" style="194" customWidth="1"/>
    <col min="4097" max="4100" width="15.7109375" style="194" customWidth="1"/>
    <col min="4101" max="4351" width="9.140625" style="194"/>
    <col min="4352" max="4352" width="2.85546875" style="194" customWidth="1"/>
    <col min="4353" max="4356" width="15.7109375" style="194" customWidth="1"/>
    <col min="4357" max="4607" width="9.140625" style="194"/>
    <col min="4608" max="4608" width="2.85546875" style="194" customWidth="1"/>
    <col min="4609" max="4612" width="15.7109375" style="194" customWidth="1"/>
    <col min="4613" max="4863" width="9.140625" style="194"/>
    <col min="4864" max="4864" width="2.85546875" style="194" customWidth="1"/>
    <col min="4865" max="4868" width="15.7109375" style="194" customWidth="1"/>
    <col min="4869" max="5119" width="9.140625" style="194"/>
    <col min="5120" max="5120" width="2.85546875" style="194" customWidth="1"/>
    <col min="5121" max="5124" width="15.7109375" style="194" customWidth="1"/>
    <col min="5125" max="5375" width="9.140625" style="194"/>
    <col min="5376" max="5376" width="2.85546875" style="194" customWidth="1"/>
    <col min="5377" max="5380" width="15.7109375" style="194" customWidth="1"/>
    <col min="5381" max="5631" width="9.140625" style="194"/>
    <col min="5632" max="5632" width="2.85546875" style="194" customWidth="1"/>
    <col min="5633" max="5636" width="15.7109375" style="194" customWidth="1"/>
    <col min="5637" max="5887" width="9.140625" style="194"/>
    <col min="5888" max="5888" width="2.85546875" style="194" customWidth="1"/>
    <col min="5889" max="5892" width="15.7109375" style="194" customWidth="1"/>
    <col min="5893" max="6143" width="9.140625" style="194"/>
    <col min="6144" max="6144" width="2.85546875" style="194" customWidth="1"/>
    <col min="6145" max="6148" width="15.7109375" style="194" customWidth="1"/>
    <col min="6149" max="6399" width="9.140625" style="194"/>
    <col min="6400" max="6400" width="2.85546875" style="194" customWidth="1"/>
    <col min="6401" max="6404" width="15.7109375" style="194" customWidth="1"/>
    <col min="6405" max="6655" width="9.140625" style="194"/>
    <col min="6656" max="6656" width="2.85546875" style="194" customWidth="1"/>
    <col min="6657" max="6660" width="15.7109375" style="194" customWidth="1"/>
    <col min="6661" max="6911" width="9.140625" style="194"/>
    <col min="6912" max="6912" width="2.85546875" style="194" customWidth="1"/>
    <col min="6913" max="6916" width="15.7109375" style="194" customWidth="1"/>
    <col min="6917" max="7167" width="9.140625" style="194"/>
    <col min="7168" max="7168" width="2.85546875" style="194" customWidth="1"/>
    <col min="7169" max="7172" width="15.7109375" style="194" customWidth="1"/>
    <col min="7173" max="7423" width="9.140625" style="194"/>
    <col min="7424" max="7424" width="2.85546875" style="194" customWidth="1"/>
    <col min="7425" max="7428" width="15.7109375" style="194" customWidth="1"/>
    <col min="7429" max="7679" width="9.140625" style="194"/>
    <col min="7680" max="7680" width="2.85546875" style="194" customWidth="1"/>
    <col min="7681" max="7684" width="15.7109375" style="194" customWidth="1"/>
    <col min="7685" max="7935" width="9.140625" style="194"/>
    <col min="7936" max="7936" width="2.85546875" style="194" customWidth="1"/>
    <col min="7937" max="7940" width="15.7109375" style="194" customWidth="1"/>
    <col min="7941" max="8191" width="9.140625" style="194"/>
    <col min="8192" max="8192" width="2.85546875" style="194" customWidth="1"/>
    <col min="8193" max="8196" width="15.7109375" style="194" customWidth="1"/>
    <col min="8197" max="8447" width="9.140625" style="194"/>
    <col min="8448" max="8448" width="2.85546875" style="194" customWidth="1"/>
    <col min="8449" max="8452" width="15.7109375" style="194" customWidth="1"/>
    <col min="8453" max="8703" width="9.140625" style="194"/>
    <col min="8704" max="8704" width="2.85546875" style="194" customWidth="1"/>
    <col min="8705" max="8708" width="15.7109375" style="194" customWidth="1"/>
    <col min="8709" max="8959" width="9.140625" style="194"/>
    <col min="8960" max="8960" width="2.85546875" style="194" customWidth="1"/>
    <col min="8961" max="8964" width="15.7109375" style="194" customWidth="1"/>
    <col min="8965" max="9215" width="9.140625" style="194"/>
    <col min="9216" max="9216" width="2.85546875" style="194" customWidth="1"/>
    <col min="9217" max="9220" width="15.7109375" style="194" customWidth="1"/>
    <col min="9221" max="9471" width="9.140625" style="194"/>
    <col min="9472" max="9472" width="2.85546875" style="194" customWidth="1"/>
    <col min="9473" max="9476" width="15.7109375" style="194" customWidth="1"/>
    <col min="9477" max="9727" width="9.140625" style="194"/>
    <col min="9728" max="9728" width="2.85546875" style="194" customWidth="1"/>
    <col min="9729" max="9732" width="15.7109375" style="194" customWidth="1"/>
    <col min="9733" max="9983" width="9.140625" style="194"/>
    <col min="9984" max="9984" width="2.85546875" style="194" customWidth="1"/>
    <col min="9985" max="9988" width="15.7109375" style="194" customWidth="1"/>
    <col min="9989" max="10239" width="9.140625" style="194"/>
    <col min="10240" max="10240" width="2.85546875" style="194" customWidth="1"/>
    <col min="10241" max="10244" width="15.7109375" style="194" customWidth="1"/>
    <col min="10245" max="10495" width="9.140625" style="194"/>
    <col min="10496" max="10496" width="2.85546875" style="194" customWidth="1"/>
    <col min="10497" max="10500" width="15.7109375" style="194" customWidth="1"/>
    <col min="10501" max="10751" width="9.140625" style="194"/>
    <col min="10752" max="10752" width="2.85546875" style="194" customWidth="1"/>
    <col min="10753" max="10756" width="15.7109375" style="194" customWidth="1"/>
    <col min="10757" max="11007" width="9.140625" style="194"/>
    <col min="11008" max="11008" width="2.85546875" style="194" customWidth="1"/>
    <col min="11009" max="11012" width="15.7109375" style="194" customWidth="1"/>
    <col min="11013" max="11263" width="9.140625" style="194"/>
    <col min="11264" max="11264" width="2.85546875" style="194" customWidth="1"/>
    <col min="11265" max="11268" width="15.7109375" style="194" customWidth="1"/>
    <col min="11269" max="11519" width="9.140625" style="194"/>
    <col min="11520" max="11520" width="2.85546875" style="194" customWidth="1"/>
    <col min="11521" max="11524" width="15.7109375" style="194" customWidth="1"/>
    <col min="11525" max="11775" width="9.140625" style="194"/>
    <col min="11776" max="11776" width="2.85546875" style="194" customWidth="1"/>
    <col min="11777" max="11780" width="15.7109375" style="194" customWidth="1"/>
    <col min="11781" max="12031" width="9.140625" style="194"/>
    <col min="12032" max="12032" width="2.85546875" style="194" customWidth="1"/>
    <col min="12033" max="12036" width="15.7109375" style="194" customWidth="1"/>
    <col min="12037" max="12287" width="9.140625" style="194"/>
    <col min="12288" max="12288" width="2.85546875" style="194" customWidth="1"/>
    <col min="12289" max="12292" width="15.7109375" style="194" customWidth="1"/>
    <col min="12293" max="12543" width="9.140625" style="194"/>
    <col min="12544" max="12544" width="2.85546875" style="194" customWidth="1"/>
    <col min="12545" max="12548" width="15.7109375" style="194" customWidth="1"/>
    <col min="12549" max="12799" width="9.140625" style="194"/>
    <col min="12800" max="12800" width="2.85546875" style="194" customWidth="1"/>
    <col min="12801" max="12804" width="15.7109375" style="194" customWidth="1"/>
    <col min="12805" max="13055" width="9.140625" style="194"/>
    <col min="13056" max="13056" width="2.85546875" style="194" customWidth="1"/>
    <col min="13057" max="13060" width="15.7109375" style="194" customWidth="1"/>
    <col min="13061" max="13311" width="9.140625" style="194"/>
    <col min="13312" max="13312" width="2.85546875" style="194" customWidth="1"/>
    <col min="13313" max="13316" width="15.7109375" style="194" customWidth="1"/>
    <col min="13317" max="13567" width="9.140625" style="194"/>
    <col min="13568" max="13568" width="2.85546875" style="194" customWidth="1"/>
    <col min="13569" max="13572" width="15.7109375" style="194" customWidth="1"/>
    <col min="13573" max="13823" width="9.140625" style="194"/>
    <col min="13824" max="13824" width="2.85546875" style="194" customWidth="1"/>
    <col min="13825" max="13828" width="15.7109375" style="194" customWidth="1"/>
    <col min="13829" max="14079" width="9.140625" style="194"/>
    <col min="14080" max="14080" width="2.85546875" style="194" customWidth="1"/>
    <col min="14081" max="14084" width="15.7109375" style="194" customWidth="1"/>
    <col min="14085" max="14335" width="9.140625" style="194"/>
    <col min="14336" max="14336" width="2.85546875" style="194" customWidth="1"/>
    <col min="14337" max="14340" width="15.7109375" style="194" customWidth="1"/>
    <col min="14341" max="14591" width="9.140625" style="194"/>
    <col min="14592" max="14592" width="2.85546875" style="194" customWidth="1"/>
    <col min="14593" max="14596" width="15.7109375" style="194" customWidth="1"/>
    <col min="14597" max="14847" width="9.140625" style="194"/>
    <col min="14848" max="14848" width="2.85546875" style="194" customWidth="1"/>
    <col min="14849" max="14852" width="15.7109375" style="194" customWidth="1"/>
    <col min="14853" max="15103" width="9.140625" style="194"/>
    <col min="15104" max="15104" width="2.85546875" style="194" customWidth="1"/>
    <col min="15105" max="15108" width="15.7109375" style="194" customWidth="1"/>
    <col min="15109" max="15359" width="9.140625" style="194"/>
    <col min="15360" max="15360" width="2.85546875" style="194" customWidth="1"/>
    <col min="15361" max="15364" width="15.7109375" style="194" customWidth="1"/>
    <col min="15365" max="15615" width="9.140625" style="194"/>
    <col min="15616" max="15616" width="2.85546875" style="194" customWidth="1"/>
    <col min="15617" max="15620" width="15.7109375" style="194" customWidth="1"/>
    <col min="15621" max="15871" width="9.140625" style="194"/>
    <col min="15872" max="15872" width="2.85546875" style="194" customWidth="1"/>
    <col min="15873" max="15876" width="15.7109375" style="194" customWidth="1"/>
    <col min="15877" max="16127" width="9.140625" style="194"/>
    <col min="16128" max="16128" width="2.85546875" style="194" customWidth="1"/>
    <col min="16129" max="16132" width="15.7109375" style="194" customWidth="1"/>
    <col min="16133" max="16384" width="9.140625" style="194"/>
  </cols>
  <sheetData>
    <row r="1" spans="1:11">
      <c r="A1" s="193"/>
      <c r="E1" s="195" t="s">
        <v>28</v>
      </c>
      <c r="F1" s="196">
        <f>'T-2 Fin. Compliance Checklist'!C1</f>
        <v>0</v>
      </c>
      <c r="G1" s="196"/>
    </row>
    <row r="2" spans="1:11">
      <c r="A2" s="193"/>
      <c r="E2" s="197" t="s">
        <v>29</v>
      </c>
      <c r="F2" s="198">
        <f>'T-2 Fin. Compliance Checklist'!C2</f>
        <v>0</v>
      </c>
      <c r="G2" s="198"/>
    </row>
    <row r="3" spans="1:11" s="218" customFormat="1" ht="12" customHeight="1">
      <c r="A3" s="171"/>
      <c r="B3" s="171"/>
      <c r="C3" s="171"/>
      <c r="D3" s="171"/>
      <c r="E3" s="171"/>
      <c r="F3" s="171"/>
      <c r="G3" s="171"/>
      <c r="H3" s="171"/>
      <c r="I3" s="171"/>
      <c r="J3" s="171"/>
      <c r="K3" s="171"/>
    </row>
    <row r="4" spans="1:11" s="200" customFormat="1" ht="20.25">
      <c r="A4" s="199" t="s">
        <v>0</v>
      </c>
    </row>
    <row r="5" spans="1:11" s="202" customFormat="1" ht="18.75" customHeight="1">
      <c r="A5" s="201" t="s">
        <v>119</v>
      </c>
    </row>
    <row r="6" spans="1:11" s="205" customFormat="1" ht="16.5" customHeight="1">
      <c r="A6" s="203"/>
      <c r="B6" s="204"/>
      <c r="C6" s="204"/>
    </row>
    <row r="7" spans="1:11" s="217" customFormat="1" ht="23.25">
      <c r="A7" s="185" t="str">
        <f>'T-1 Fin. Proposal Instructions'!B5</f>
        <v>Solicitation No. F10B3400022</v>
      </c>
      <c r="B7" s="185"/>
      <c r="C7" s="185"/>
      <c r="D7" s="185"/>
      <c r="E7" s="185"/>
      <c r="F7" s="185"/>
      <c r="G7" s="185"/>
      <c r="H7" s="185"/>
      <c r="I7" s="185"/>
      <c r="J7" s="185"/>
      <c r="K7" s="185"/>
    </row>
    <row r="8" spans="1:11" ht="14.25" customHeight="1"/>
    <row r="9" spans="1:11" ht="15.75">
      <c r="A9" s="258" t="s">
        <v>31</v>
      </c>
      <c r="B9" s="258"/>
      <c r="C9" s="258"/>
      <c r="D9" s="259"/>
      <c r="E9" s="259"/>
      <c r="F9" s="259"/>
      <c r="G9" s="259"/>
      <c r="H9" s="259"/>
      <c r="I9" s="259"/>
      <c r="J9" s="260"/>
      <c r="K9" s="206"/>
    </row>
    <row r="11" spans="1:11" ht="29.25" customHeight="1">
      <c r="A11" s="261" t="s">
        <v>120</v>
      </c>
      <c r="B11" s="262"/>
      <c r="C11" s="262"/>
      <c r="D11" s="262"/>
      <c r="E11" s="262"/>
      <c r="F11" s="262"/>
      <c r="G11" s="263"/>
      <c r="H11" s="263"/>
      <c r="I11" s="263"/>
      <c r="J11" s="264"/>
    </row>
    <row r="12" spans="1:11" ht="25.5" customHeight="1">
      <c r="A12" s="207" t="s">
        <v>121</v>
      </c>
      <c r="B12" s="208">
        <f>'T-5 Claims Repricing'!F18</f>
        <v>0</v>
      </c>
      <c r="C12" s="209"/>
      <c r="D12" s="210"/>
      <c r="E12" s="210"/>
      <c r="F12" s="210"/>
      <c r="G12" s="210"/>
      <c r="H12" s="210"/>
      <c r="I12" s="210"/>
      <c r="J12" s="210"/>
      <c r="K12" s="210"/>
    </row>
    <row r="13" spans="1:11" s="193" customFormat="1" ht="24" customHeight="1">
      <c r="A13" s="186"/>
      <c r="B13" s="186" t="s">
        <v>61</v>
      </c>
      <c r="C13" s="186" t="s">
        <v>62</v>
      </c>
      <c r="D13" s="186" t="s">
        <v>63</v>
      </c>
      <c r="E13" s="186" t="s">
        <v>64</v>
      </c>
      <c r="F13" s="186" t="s">
        <v>65</v>
      </c>
      <c r="G13" s="186" t="s">
        <v>66</v>
      </c>
      <c r="H13" s="120" t="s">
        <v>67</v>
      </c>
      <c r="I13" s="120" t="s">
        <v>68</v>
      </c>
      <c r="J13" s="120" t="s">
        <v>69</v>
      </c>
      <c r="K13" s="119" t="s">
        <v>70</v>
      </c>
    </row>
    <row r="14" spans="1:11" s="193" customFormat="1" ht="33" customHeight="1">
      <c r="A14" s="187" t="s">
        <v>122</v>
      </c>
      <c r="B14" s="188">
        <f>ROUND((1+$B$85)^(B89/12),3)</f>
        <v>1.1910000000000001</v>
      </c>
      <c r="C14" s="188">
        <f>ROUND((1+$B$85),3)</f>
        <v>1.07</v>
      </c>
      <c r="D14" s="188">
        <f>C14</f>
        <v>1.07</v>
      </c>
      <c r="E14" s="188">
        <f>C14</f>
        <v>1.07</v>
      </c>
      <c r="F14" s="188">
        <f>C14</f>
        <v>1.07</v>
      </c>
      <c r="G14" s="188">
        <f>D14</f>
        <v>1.07</v>
      </c>
      <c r="H14" s="188">
        <f>C14</f>
        <v>1.07</v>
      </c>
      <c r="I14" s="188">
        <f>C14</f>
        <v>1.07</v>
      </c>
      <c r="J14" s="188">
        <f>C14</f>
        <v>1.07</v>
      </c>
      <c r="K14" s="188">
        <f>C14</f>
        <v>1.07</v>
      </c>
    </row>
    <row r="15" spans="1:11" s="193" customFormat="1" ht="33" customHeight="1">
      <c r="A15" s="187" t="s">
        <v>123</v>
      </c>
      <c r="B15" s="189">
        <f>B12*B14</f>
        <v>0</v>
      </c>
      <c r="C15" s="189">
        <f t="shared" ref="C15:K15" si="0">B15*C14</f>
        <v>0</v>
      </c>
      <c r="D15" s="189">
        <f t="shared" si="0"/>
        <v>0</v>
      </c>
      <c r="E15" s="189">
        <f t="shared" si="0"/>
        <v>0</v>
      </c>
      <c r="F15" s="189">
        <f t="shared" si="0"/>
        <v>0</v>
      </c>
      <c r="G15" s="189">
        <f t="shared" si="0"/>
        <v>0</v>
      </c>
      <c r="H15" s="189">
        <f>G15*H14</f>
        <v>0</v>
      </c>
      <c r="I15" s="189">
        <f t="shared" si="0"/>
        <v>0</v>
      </c>
      <c r="J15" s="189">
        <f t="shared" si="0"/>
        <v>0</v>
      </c>
      <c r="K15" s="189">
        <f t="shared" si="0"/>
        <v>0</v>
      </c>
    </row>
    <row r="16" spans="1:11" s="193" customFormat="1" ht="33" customHeight="1">
      <c r="A16" s="187" t="s">
        <v>146</v>
      </c>
      <c r="B16" s="189">
        <f>'T-4 Admin and NAF'!F33</f>
        <v>0</v>
      </c>
      <c r="C16" s="189">
        <f>'T-4 Admin and NAF'!G33</f>
        <v>0</v>
      </c>
      <c r="D16" s="189">
        <f>'T-4 Admin and NAF'!H33</f>
        <v>0</v>
      </c>
      <c r="E16" s="189">
        <f>'T-4 Admin and NAF'!I33</f>
        <v>0</v>
      </c>
      <c r="F16" s="189">
        <f>'T-4 Admin and NAF'!J33</f>
        <v>0</v>
      </c>
      <c r="G16" s="189">
        <f>'T-4 Admin and NAF'!K33</f>
        <v>0</v>
      </c>
      <c r="H16" s="189">
        <f>'T-4 Admin and NAF'!L33</f>
        <v>0</v>
      </c>
      <c r="I16" s="189">
        <f>'T-4 Admin and NAF'!M33</f>
        <v>0</v>
      </c>
      <c r="J16" s="189">
        <f>'T-4 Admin and NAF'!N33</f>
        <v>0</v>
      </c>
      <c r="K16" s="189">
        <f>'T-4 Admin and NAF'!O33</f>
        <v>0</v>
      </c>
    </row>
    <row r="17" spans="1:11" s="193" customFormat="1" ht="33" customHeight="1">
      <c r="A17" s="187" t="s">
        <v>124</v>
      </c>
      <c r="B17" s="189">
        <f>SUM(B15:B16)</f>
        <v>0</v>
      </c>
      <c r="C17" s="189">
        <f t="shared" ref="C17:K17" si="1">SUM(C15:C16)</f>
        <v>0</v>
      </c>
      <c r="D17" s="189">
        <f t="shared" si="1"/>
        <v>0</v>
      </c>
      <c r="E17" s="189">
        <f t="shared" si="1"/>
        <v>0</v>
      </c>
      <c r="F17" s="189">
        <f t="shared" si="1"/>
        <v>0</v>
      </c>
      <c r="G17" s="189">
        <f t="shared" si="1"/>
        <v>0</v>
      </c>
      <c r="H17" s="189">
        <f t="shared" si="1"/>
        <v>0</v>
      </c>
      <c r="I17" s="189">
        <f t="shared" si="1"/>
        <v>0</v>
      </c>
      <c r="J17" s="189">
        <f t="shared" si="1"/>
        <v>0</v>
      </c>
      <c r="K17" s="189">
        <f t="shared" si="1"/>
        <v>0</v>
      </c>
    </row>
    <row r="18" spans="1:11" s="193" customFormat="1" ht="17.25" customHeight="1">
      <c r="A18" s="187"/>
      <c r="B18" s="189"/>
      <c r="C18" s="189"/>
      <c r="D18" s="189"/>
      <c r="E18" s="189"/>
      <c r="F18" s="189"/>
      <c r="G18" s="189"/>
      <c r="H18" s="189"/>
      <c r="I18" s="189"/>
      <c r="J18" s="189"/>
      <c r="K18" s="189"/>
    </row>
    <row r="19" spans="1:11" s="193" customFormat="1" ht="19.5" customHeight="1">
      <c r="A19" s="187" t="s">
        <v>125</v>
      </c>
      <c r="B19" s="190"/>
      <c r="C19" s="191"/>
      <c r="D19" s="191"/>
      <c r="E19" s="191"/>
      <c r="F19" s="191"/>
      <c r="G19" s="191"/>
      <c r="H19" s="191"/>
      <c r="I19" s="191"/>
      <c r="J19" s="191"/>
      <c r="K19" s="189">
        <f>SUM(B17:K17)</f>
        <v>0</v>
      </c>
    </row>
    <row r="20" spans="1:11" s="212" customFormat="1" ht="18.75" customHeight="1">
      <c r="A20" s="211" t="s">
        <v>147</v>
      </c>
    </row>
    <row r="83" spans="1:2" hidden="1"/>
    <row r="84" spans="1:2" hidden="1"/>
    <row r="85" spans="1:2" hidden="1">
      <c r="A85" s="194" t="s">
        <v>126</v>
      </c>
      <c r="B85" s="213">
        <v>7.0000000000000007E-2</v>
      </c>
    </row>
    <row r="86" spans="1:2" hidden="1">
      <c r="A86" s="194" t="s">
        <v>127</v>
      </c>
      <c r="B86" s="214" t="s">
        <v>128</v>
      </c>
    </row>
    <row r="87" spans="1:2" hidden="1">
      <c r="A87" s="194" t="s">
        <v>129</v>
      </c>
      <c r="B87" s="215">
        <v>41244</v>
      </c>
    </row>
    <row r="88" spans="1:2" hidden="1">
      <c r="A88" s="194" t="s">
        <v>130</v>
      </c>
      <c r="B88" s="215">
        <v>42186</v>
      </c>
    </row>
    <row r="89" spans="1:2" hidden="1">
      <c r="A89" s="194" t="s">
        <v>131</v>
      </c>
      <c r="B89" s="216">
        <f>ROUND((B88-B87)/(365.25/12)*2,0)/2</f>
        <v>31</v>
      </c>
    </row>
    <row r="90" spans="1:2" hidden="1"/>
    <row r="91" spans="1:2" hidden="1"/>
  </sheetData>
  <sheetProtection password="DC70" sheet="1" objects="1" scenarios="1"/>
  <mergeCells count="2">
    <mergeCell ref="A9:J9"/>
    <mergeCell ref="A11:J11"/>
  </mergeCells>
  <printOptions horizontalCentered="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DB35A0-DD3E-4D98-99D8-0D940001E675}"/>
</file>

<file path=customXml/itemProps2.xml><?xml version="1.0" encoding="utf-8"?>
<ds:datastoreItem xmlns:ds="http://schemas.openxmlformats.org/officeDocument/2006/customXml" ds:itemID="{745B3125-10FE-4A8E-93AC-0036A3331313}"/>
</file>

<file path=customXml/itemProps3.xml><?xml version="1.0" encoding="utf-8"?>
<ds:datastoreItem xmlns:ds="http://schemas.openxmlformats.org/officeDocument/2006/customXml" ds:itemID="{F4A1F34D-0EA4-4596-8EF1-0C858E174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T-1 Fin. Proposal Instructions</vt:lpstr>
      <vt:lpstr>T-2 Fin. Compliance Checklist</vt:lpstr>
      <vt:lpstr>T-3 Explanations &amp; Deviations</vt:lpstr>
      <vt:lpstr>T-4 Admin and NAF</vt:lpstr>
      <vt:lpstr>T-5 Claims Repricing</vt:lpstr>
      <vt:lpstr>T-6 Financial Proposal Summary</vt:lpstr>
      <vt:lpstr>'T-1 Fin. Proposal Instructions'!Print_Area</vt:lpstr>
      <vt:lpstr>'T-2 Fin. Compliance Checklist'!Print_Area</vt:lpstr>
      <vt:lpstr>'T-3 Explanations &amp; Deviations'!Print_Area</vt:lpstr>
      <vt:lpstr>'T-4 Admin and NAF'!Print_Area</vt:lpstr>
      <vt:lpstr>'T-5 Claims Repricing'!Print_Area</vt:lpstr>
      <vt:lpstr>'T-6 Financial Proposal Summary'!Print_Area</vt:lpstr>
      <vt:lpstr>'T-6 Financial Proposal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F10B3400022 Health Plan Administration Attach T PPO Self-Funded Financial Proposal Form (211KB)</dc:title>
  <dc:creator/>
  <cp:lastModifiedBy/>
  <dcterms:created xsi:type="dcterms:W3CDTF">2006-09-16T00:00:00Z</dcterms:created>
  <dcterms:modified xsi:type="dcterms:W3CDTF">2014-01-10T15:59:38Z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display_urn">
    <vt:lpwstr>Jerry Scherer</vt:lpwstr>
  </property>
</Properties>
</file>