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U:\DBM\Division of Procurement\Pam Malech\PBM\final Drafts for review\For AAG Packet\"/>
    </mc:Choice>
  </mc:AlternateContent>
  <xr:revisionPtr revIDLastSave="0" documentId="8_{F0E84245-7BC2-4C2E-8DDB-363FD007587D}" xr6:coauthVersionLast="47" xr6:coauthVersionMax="47" xr10:uidLastSave="{00000000-0000-0000-0000-000000000000}"/>
  <bookViews>
    <workbookView xWindow="3960" yWindow="525" windowWidth="24300" windowHeight="13200" activeTab="2" xr2:uid="{00000000-000D-0000-FFFF-FFFF00000000}"/>
  </bookViews>
  <sheets>
    <sheet name="Q-1_Retail Util Schedule" sheetId="19" r:id="rId1"/>
    <sheet name="Q-2_Mail Util Schedule" sheetId="20" r:id="rId2"/>
    <sheet name="Q-3_Specialty Util Schedule" sheetId="21" r:id="rId3"/>
    <sheet name="Q-4_CM Mmbrshp" sheetId="22" r:id="rId4"/>
    <sheet name="Q-5_Top 100 Cost" sheetId="23" r:id="rId5"/>
    <sheet name="Q-6_Top 100 Util" sheetId="24" r:id="rId6"/>
    <sheet name="Q-7_CM Top 10 DX" sheetId="25" r:id="rId7"/>
    <sheet name="Q-8_Report Card" sheetId="26" r:id="rId8"/>
    <sheet name="Q-9(a)_Variance" sheetId="7" r:id="rId9"/>
    <sheet name="Q-9(b)_Monthly Graph" sheetId="9" r:id="rId10"/>
    <sheet name="Q-9(c)_Cover 1st Quarter" sheetId="16" r:id="rId11"/>
    <sheet name="Q-9(d)_Cover 2nd Quarter" sheetId="6" r:id="rId12"/>
    <sheet name="Q-9(e)_Cover 3rd Quarter" sheetId="17" r:id="rId13"/>
    <sheet name="Q-9(f)_Cover 4th Quarter" sheetId="18" r:id="rId14"/>
    <sheet name="Combined" sheetId="2" state="hidden" r:id="rId15"/>
    <sheet name="KF2A" sheetId="3" state="hidden" r:id="rId16"/>
    <sheet name="6648" sheetId="4" state="hidden" r:id="rId17"/>
    <sheet name="220 File 1.4.16" sheetId="15" state="hidden" r:id="rId18"/>
  </sheets>
  <externalReferences>
    <externalReference r:id="rId19"/>
  </externalReferences>
  <definedNames>
    <definedName name="List_Agree">'[1]Drop Down Lists'!$C$19:$C$21</definedName>
    <definedName name="_xlnm.Print_Area" localSheetId="0">'Q-1_Retail Util Schedule'!$A$1:$H$47</definedName>
    <definedName name="_xlnm.Print_Area" localSheetId="1">'Q-2_Mail Util Schedule'!$A$1:$H$47</definedName>
    <definedName name="_xlnm.Print_Area" localSheetId="2">'Q-3_Specialty Util Schedule'!$A$1:$H$46</definedName>
    <definedName name="_xlnm.Print_Area" localSheetId="3">'Q-4_CM Mmbrshp'!$A$1:$I$14</definedName>
    <definedName name="_xlnm.Print_Area" localSheetId="4">'Q-5_Top 100 Cost'!$A$1:$F$28</definedName>
    <definedName name="_xlnm.Print_Area" localSheetId="5">'Q-6_Top 100 Util'!$A$1:$F$28</definedName>
    <definedName name="_xlnm.Print_Area" localSheetId="6">'Q-7_CM Top 10 DX'!$A$1:$K$26</definedName>
    <definedName name="_xlnm.Print_Area" localSheetId="7">'Q-8_Report Card'!$A$1:$J$32</definedName>
    <definedName name="_xlnm.Print_Titles" localSheetId="0">'Q-1_Retail Util Schedule'!$1:$8</definedName>
    <definedName name="_xlnm.Print_Titles" localSheetId="1">'Q-2_Mail Util Schedule'!$1:$8</definedName>
    <definedName name="_xlnm.Print_Titles" localSheetId="2">'Q-3_Specialty Util Schedule'!$1:$13</definedName>
    <definedName name="_xlnm.Print_Titles" localSheetId="7">'Q-8_Report Card'!$9:$10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26" l="1"/>
  <c r="A41" i="26"/>
  <c r="A40" i="26"/>
  <c r="A39" i="26"/>
  <c r="A38" i="26"/>
  <c r="A37" i="26"/>
  <c r="A36" i="26"/>
  <c r="A35" i="26"/>
  <c r="A34" i="26"/>
  <c r="A33" i="26"/>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N31" i="7" l="1"/>
  <c r="N27" i="7"/>
  <c r="N25" i="7"/>
  <c r="N18" i="7"/>
  <c r="N14" i="7"/>
  <c r="N13" i="7"/>
  <c r="N7" i="7"/>
  <c r="M32" i="7"/>
  <c r="N32" i="7" s="1"/>
  <c r="M31" i="7"/>
  <c r="M30" i="7"/>
  <c r="N30" i="7" s="1"/>
  <c r="M28" i="7"/>
  <c r="N28" i="7" s="1"/>
  <c r="M27" i="7"/>
  <c r="M25" i="7"/>
  <c r="M24" i="7"/>
  <c r="N24" i="7" s="1"/>
  <c r="M22" i="7"/>
  <c r="N22" i="7" s="1"/>
  <c r="M21" i="7"/>
  <c r="N21" i="7" s="1"/>
  <c r="M18" i="7"/>
  <c r="M17" i="7"/>
  <c r="N17" i="7" s="1"/>
  <c r="M16" i="7"/>
  <c r="N16" i="7" s="1"/>
  <c r="M14" i="7"/>
  <c r="M13" i="7"/>
  <c r="M11" i="7"/>
  <c r="N11" i="7" s="1"/>
  <c r="M10" i="7"/>
  <c r="N10" i="7" s="1"/>
  <c r="M8" i="7"/>
  <c r="N8" i="7" s="1"/>
  <c r="M7" i="7"/>
  <c r="D16" i="9" l="1"/>
  <c r="D15" i="9" l="1"/>
  <c r="D14" i="9" l="1"/>
  <c r="K8" i="3"/>
  <c r="M8" i="3" s="1"/>
  <c r="N8" i="3" s="1"/>
  <c r="D13" i="9"/>
  <c r="H20" i="4"/>
  <c r="D12" i="9"/>
  <c r="D11" i="9"/>
  <c r="D10" i="9"/>
  <c r="D9" i="9"/>
  <c r="D8" i="9"/>
  <c r="D7" i="9"/>
  <c r="D6" i="9"/>
  <c r="D5" i="9"/>
  <c r="H20" i="3"/>
  <c r="K31" i="4"/>
  <c r="K74" i="2" s="1"/>
  <c r="K30" i="4"/>
  <c r="K78" i="2" s="1"/>
  <c r="K29" i="4"/>
  <c r="M29" i="4" s="1"/>
  <c r="K28" i="4"/>
  <c r="M28" i="4" s="1"/>
  <c r="K27" i="4"/>
  <c r="K62" i="2" s="1"/>
  <c r="K26" i="4"/>
  <c r="K58" i="2" s="1"/>
  <c r="K25" i="4"/>
  <c r="M25" i="4" s="1"/>
  <c r="K24" i="4"/>
  <c r="K50" i="2" s="1"/>
  <c r="K31" i="3"/>
  <c r="M31" i="3" s="1"/>
  <c r="K30" i="3"/>
  <c r="K77" i="2" s="1"/>
  <c r="K29" i="3"/>
  <c r="K69" i="2" s="1"/>
  <c r="K28" i="3"/>
  <c r="M28" i="3" s="1"/>
  <c r="K27" i="3"/>
  <c r="M27" i="3" s="1"/>
  <c r="K26" i="3"/>
  <c r="K57" i="2" s="1"/>
  <c r="K25" i="3"/>
  <c r="K53" i="2" s="1"/>
  <c r="K24" i="3"/>
  <c r="M24" i="3" s="1"/>
  <c r="L57" i="2"/>
  <c r="L59" i="2" s="1"/>
  <c r="L58" i="2"/>
  <c r="I74" i="2"/>
  <c r="I73" i="2"/>
  <c r="I78" i="2"/>
  <c r="I77" i="2"/>
  <c r="I70" i="2"/>
  <c r="I69" i="2"/>
  <c r="I66" i="2"/>
  <c r="I65" i="2"/>
  <c r="I62" i="2"/>
  <c r="I61" i="2"/>
  <c r="I63" i="2" s="1"/>
  <c r="I58" i="2"/>
  <c r="I57" i="2"/>
  <c r="I54" i="2"/>
  <c r="I53" i="2"/>
  <c r="I50" i="2"/>
  <c r="I49" i="2"/>
  <c r="I32" i="3"/>
  <c r="I32" i="4"/>
  <c r="L9" i="2"/>
  <c r="K16" i="3"/>
  <c r="M16" i="3" s="1"/>
  <c r="N16" i="3" s="1"/>
  <c r="H78" i="2"/>
  <c r="H74" i="2"/>
  <c r="L38" i="2"/>
  <c r="J38" i="2"/>
  <c r="J39" i="2" s="1"/>
  <c r="I38" i="2"/>
  <c r="H38" i="2"/>
  <c r="L37" i="2"/>
  <c r="M39" i="2" s="1"/>
  <c r="J37" i="2"/>
  <c r="I37" i="2"/>
  <c r="H37" i="2"/>
  <c r="J42" i="2"/>
  <c r="I42" i="2"/>
  <c r="H42" i="2"/>
  <c r="L41" i="2"/>
  <c r="M43" i="2"/>
  <c r="J41" i="2"/>
  <c r="I41" i="2"/>
  <c r="H41" i="2"/>
  <c r="H43" i="2" s="1"/>
  <c r="H8" i="2"/>
  <c r="H32" i="4"/>
  <c r="L42" i="2"/>
  <c r="M50" i="2"/>
  <c r="L74" i="2"/>
  <c r="L73" i="2"/>
  <c r="L75" i="2" s="1"/>
  <c r="L78" i="2"/>
  <c r="L77" i="2"/>
  <c r="L70" i="2"/>
  <c r="L69" i="2"/>
  <c r="L66" i="2"/>
  <c r="L65" i="2"/>
  <c r="L67" i="2" s="1"/>
  <c r="L62" i="2"/>
  <c r="L61" i="2"/>
  <c r="L63" i="2" s="1"/>
  <c r="L54" i="2"/>
  <c r="L53" i="2"/>
  <c r="L55" i="2" s="1"/>
  <c r="L50" i="2"/>
  <c r="L49" i="2"/>
  <c r="L51" i="2" s="1"/>
  <c r="H73" i="2"/>
  <c r="H77" i="2"/>
  <c r="H70" i="2"/>
  <c r="H69" i="2"/>
  <c r="H66" i="2"/>
  <c r="H65" i="2"/>
  <c r="H62" i="2"/>
  <c r="H61" i="2"/>
  <c r="H58" i="2"/>
  <c r="H57" i="2"/>
  <c r="H54" i="2"/>
  <c r="H53" i="2"/>
  <c r="H50" i="2"/>
  <c r="H49" i="2"/>
  <c r="J34" i="2"/>
  <c r="I34" i="2"/>
  <c r="J33" i="2"/>
  <c r="I33" i="2"/>
  <c r="K33" i="2" s="1"/>
  <c r="L34" i="2"/>
  <c r="L33" i="2"/>
  <c r="M35" i="2" s="1"/>
  <c r="H34" i="2"/>
  <c r="H33" i="2"/>
  <c r="H35" i="2" s="1"/>
  <c r="L30" i="2"/>
  <c r="L29" i="2"/>
  <c r="M31" i="2" s="1"/>
  <c r="J30" i="2"/>
  <c r="I30" i="2"/>
  <c r="K30" i="2" s="1"/>
  <c r="J29" i="2"/>
  <c r="J31" i="2" s="1"/>
  <c r="I29" i="2"/>
  <c r="H30" i="2"/>
  <c r="H29" i="2"/>
  <c r="H31" i="2" s="1"/>
  <c r="L22" i="2"/>
  <c r="J22" i="2"/>
  <c r="I22" i="2"/>
  <c r="H22" i="2"/>
  <c r="L21" i="2"/>
  <c r="M23" i="2" s="1"/>
  <c r="J21" i="2"/>
  <c r="I21" i="2"/>
  <c r="H21" i="2"/>
  <c r="J17" i="2"/>
  <c r="I17" i="2"/>
  <c r="H17" i="2"/>
  <c r="L17" i="2"/>
  <c r="L16" i="2"/>
  <c r="M18" i="2" s="1"/>
  <c r="I16" i="2"/>
  <c r="J16" i="2"/>
  <c r="K16" i="2" s="1"/>
  <c r="H16" i="2"/>
  <c r="L13" i="2"/>
  <c r="J13" i="2"/>
  <c r="I13" i="2"/>
  <c r="H13" i="2"/>
  <c r="L12" i="2"/>
  <c r="M14" i="2" s="1"/>
  <c r="J12" i="2"/>
  <c r="I12" i="2"/>
  <c r="K12" i="2" s="1"/>
  <c r="H12" i="2"/>
  <c r="J9" i="2"/>
  <c r="I9" i="2"/>
  <c r="H9" i="2"/>
  <c r="L8" i="2"/>
  <c r="M10" i="2" s="1"/>
  <c r="J8" i="2"/>
  <c r="K8" i="2" s="1"/>
  <c r="I8" i="2"/>
  <c r="K19" i="4"/>
  <c r="M19" i="4" s="1"/>
  <c r="N19" i="4" s="1"/>
  <c r="K18" i="4"/>
  <c r="M18" i="4" s="1"/>
  <c r="N18" i="4" s="1"/>
  <c r="K17" i="4"/>
  <c r="M17" i="4" s="1"/>
  <c r="N17" i="4" s="1"/>
  <c r="K16" i="4"/>
  <c r="M16" i="4" s="1"/>
  <c r="N16" i="4" s="1"/>
  <c r="K11" i="4"/>
  <c r="M11" i="4" s="1"/>
  <c r="N11" i="4" s="1"/>
  <c r="K10" i="4"/>
  <c r="M10" i="4" s="1"/>
  <c r="N10" i="4" s="1"/>
  <c r="K9" i="4"/>
  <c r="M9" i="4" s="1"/>
  <c r="N9" i="4" s="1"/>
  <c r="K8" i="4"/>
  <c r="M8" i="4" s="1"/>
  <c r="N8" i="4" s="1"/>
  <c r="N12" i="4" s="1"/>
  <c r="J20" i="4"/>
  <c r="I20" i="4"/>
  <c r="J12" i="4"/>
  <c r="I12" i="4"/>
  <c r="H12" i="4"/>
  <c r="M30" i="3"/>
  <c r="O30" i="3" s="1"/>
  <c r="K19" i="3"/>
  <c r="M19" i="3" s="1"/>
  <c r="N19" i="3" s="1"/>
  <c r="K18" i="3"/>
  <c r="M18" i="3" s="1"/>
  <c r="N18" i="3" s="1"/>
  <c r="N20" i="3" s="1"/>
  <c r="K17" i="3"/>
  <c r="M17" i="3"/>
  <c r="N17" i="3" s="1"/>
  <c r="K11" i="3"/>
  <c r="M11" i="3" s="1"/>
  <c r="N11" i="3" s="1"/>
  <c r="K10" i="3"/>
  <c r="M10" i="3" s="1"/>
  <c r="N10" i="3" s="1"/>
  <c r="K9" i="3"/>
  <c r="M9" i="3" s="1"/>
  <c r="N9" i="3" s="1"/>
  <c r="H32" i="3"/>
  <c r="J20" i="3"/>
  <c r="I20" i="3"/>
  <c r="J12" i="3"/>
  <c r="I12" i="3"/>
  <c r="H12" i="3"/>
  <c r="K66" i="2"/>
  <c r="N66" i="2" s="1"/>
  <c r="J35" i="2"/>
  <c r="I75" i="2"/>
  <c r="I39" i="2"/>
  <c r="K42" i="2" l="1"/>
  <c r="I10" i="2"/>
  <c r="I18" i="2"/>
  <c r="K37" i="2"/>
  <c r="N57" i="2"/>
  <c r="P57" i="2" s="1"/>
  <c r="N33" i="2"/>
  <c r="O33" i="2" s="1"/>
  <c r="N30" i="2"/>
  <c r="O30" i="2" s="1"/>
  <c r="K29" i="2"/>
  <c r="N29" i="2" s="1"/>
  <c r="O29" i="2" s="1"/>
  <c r="O31" i="2" s="1"/>
  <c r="K61" i="2"/>
  <c r="N61" i="2" s="1"/>
  <c r="P61" i="2" s="1"/>
  <c r="M31" i="4"/>
  <c r="O31" i="4" s="1"/>
  <c r="H75" i="2"/>
  <c r="N37" i="2"/>
  <c r="O37" i="2" s="1"/>
  <c r="I43" i="2"/>
  <c r="H10" i="2"/>
  <c r="N16" i="2"/>
  <c r="O16" i="2" s="1"/>
  <c r="K21" i="2"/>
  <c r="N21" i="2" s="1"/>
  <c r="O21" i="2" s="1"/>
  <c r="K73" i="2"/>
  <c r="N73" i="2" s="1"/>
  <c r="P73" i="2" s="1"/>
  <c r="M29" i="3"/>
  <c r="M69" i="2" s="1"/>
  <c r="M26" i="3"/>
  <c r="N26" i="3" s="1"/>
  <c r="H59" i="2"/>
  <c r="H67" i="2"/>
  <c r="I35" i="2"/>
  <c r="K35" i="2" s="1"/>
  <c r="N35" i="2" s="1"/>
  <c r="P35" i="2" s="1"/>
  <c r="J23" i="2"/>
  <c r="I14" i="2"/>
  <c r="H23" i="2"/>
  <c r="K54" i="2"/>
  <c r="N54" i="2" s="1"/>
  <c r="O54" i="2" s="1"/>
  <c r="M27" i="4"/>
  <c r="N27" i="4" s="1"/>
  <c r="I67" i="2"/>
  <c r="I59" i="2"/>
  <c r="M30" i="4"/>
  <c r="O30" i="4" s="1"/>
  <c r="I51" i="2"/>
  <c r="N25" i="4"/>
  <c r="O25" i="4"/>
  <c r="M26" i="4"/>
  <c r="O26" i="4" s="1"/>
  <c r="H55" i="2"/>
  <c r="H63" i="2"/>
  <c r="K63" i="2" s="1"/>
  <c r="N20" i="4"/>
  <c r="K38" i="2"/>
  <c r="N38" i="2" s="1"/>
  <c r="O38" i="2" s="1"/>
  <c r="K22" i="2"/>
  <c r="N22" i="2" s="1"/>
  <c r="O22" i="2" s="1"/>
  <c r="O23" i="2" s="1"/>
  <c r="I23" i="2"/>
  <c r="N42" i="2"/>
  <c r="O42" i="2" s="1"/>
  <c r="I79" i="2"/>
  <c r="I31" i="2"/>
  <c r="K9" i="2"/>
  <c r="N9" i="2" s="1"/>
  <c r="O9" i="2" s="1"/>
  <c r="K17" i="2"/>
  <c r="N17" i="2" s="1"/>
  <c r="O17" i="2" s="1"/>
  <c r="O18" i="2" s="1"/>
  <c r="N62" i="2"/>
  <c r="O62" i="2" s="1"/>
  <c r="N8" i="2"/>
  <c r="O8" i="2" s="1"/>
  <c r="N12" i="2"/>
  <c r="O12" i="2" s="1"/>
  <c r="J43" i="2"/>
  <c r="K43" i="2" s="1"/>
  <c r="N43" i="2" s="1"/>
  <c r="P43" i="2" s="1"/>
  <c r="I55" i="2"/>
  <c r="I71" i="2"/>
  <c r="M57" i="2"/>
  <c r="M25" i="3"/>
  <c r="O25" i="3" s="1"/>
  <c r="N28" i="3"/>
  <c r="M65" i="2"/>
  <c r="O27" i="3"/>
  <c r="N27" i="3"/>
  <c r="M61" i="2"/>
  <c r="O57" i="2"/>
  <c r="O73" i="2"/>
  <c r="N24" i="3"/>
  <c r="M49" i="2"/>
  <c r="N31" i="3"/>
  <c r="M73" i="2"/>
  <c r="O31" i="3"/>
  <c r="N69" i="2"/>
  <c r="O69" i="2" s="1"/>
  <c r="N30" i="3"/>
  <c r="O26" i="3"/>
  <c r="K65" i="2"/>
  <c r="N53" i="2"/>
  <c r="P53" i="2" s="1"/>
  <c r="N77" i="2"/>
  <c r="O77" i="2" s="1"/>
  <c r="H79" i="2"/>
  <c r="K49" i="2"/>
  <c r="N49" i="2" s="1"/>
  <c r="P49" i="2" s="1"/>
  <c r="M77" i="2"/>
  <c r="H71" i="2"/>
  <c r="H39" i="2"/>
  <c r="H45" i="2" s="1"/>
  <c r="N12" i="3"/>
  <c r="J14" i="2"/>
  <c r="H14" i="2"/>
  <c r="J10" i="2"/>
  <c r="K10" i="2" s="1"/>
  <c r="J18" i="2"/>
  <c r="K18" i="2" s="1"/>
  <c r="O66" i="2"/>
  <c r="P66" i="2"/>
  <c r="N28" i="4"/>
  <c r="M66" i="2"/>
  <c r="N29" i="4"/>
  <c r="M70" i="2"/>
  <c r="N78" i="2"/>
  <c r="O78" i="2" s="1"/>
  <c r="O27" i="4"/>
  <c r="M62" i="2"/>
  <c r="N74" i="2"/>
  <c r="P74" i="2" s="1"/>
  <c r="K70" i="2"/>
  <c r="N70" i="2" s="1"/>
  <c r="M54" i="2"/>
  <c r="N58" i="2"/>
  <c r="O58" i="2" s="1"/>
  <c r="M24" i="4"/>
  <c r="N50" i="2"/>
  <c r="P50" i="2" s="1"/>
  <c r="K39" i="2"/>
  <c r="O39" i="2"/>
  <c r="K34" i="2"/>
  <c r="N34" i="2" s="1"/>
  <c r="O34" i="2" s="1"/>
  <c r="K13" i="2"/>
  <c r="N13" i="2" s="1"/>
  <c r="O13" i="2" s="1"/>
  <c r="H18" i="2"/>
  <c r="K31" i="2"/>
  <c r="K75" i="2"/>
  <c r="L71" i="2"/>
  <c r="L79" i="2"/>
  <c r="K41" i="2"/>
  <c r="N41" i="2" s="1"/>
  <c r="O41" i="2" s="1"/>
  <c r="O43" i="2" s="1"/>
  <c r="H51" i="2"/>
  <c r="N65" i="2"/>
  <c r="O35" i="2" l="1"/>
  <c r="I25" i="2"/>
  <c r="N25" i="3"/>
  <c r="K67" i="2"/>
  <c r="M74" i="2"/>
  <c r="N31" i="4"/>
  <c r="O74" i="2"/>
  <c r="P54" i="2"/>
  <c r="N29" i="3"/>
  <c r="N32" i="3" s="1"/>
  <c r="O34" i="3" s="1"/>
  <c r="O61" i="2"/>
  <c r="O63" i="2" s="1"/>
  <c r="K59" i="2"/>
  <c r="I45" i="2"/>
  <c r="O14" i="2"/>
  <c r="O10" i="2"/>
  <c r="K79" i="2"/>
  <c r="K55" i="2"/>
  <c r="N55" i="2" s="1"/>
  <c r="N26" i="4"/>
  <c r="K71" i="2"/>
  <c r="P78" i="2"/>
  <c r="M58" i="2"/>
  <c r="N32" i="4"/>
  <c r="O34" i="4" s="1"/>
  <c r="P70" i="2"/>
  <c r="O70" i="2"/>
  <c r="O71" i="2" s="1"/>
  <c r="K51" i="2"/>
  <c r="N51" i="2" s="1"/>
  <c r="N30" i="4"/>
  <c r="M78" i="2"/>
  <c r="J45" i="2"/>
  <c r="K23" i="2"/>
  <c r="H25" i="2"/>
  <c r="J25" i="2"/>
  <c r="K14" i="2"/>
  <c r="O50" i="2"/>
  <c r="N39" i="2"/>
  <c r="P39" i="2" s="1"/>
  <c r="N63" i="2"/>
  <c r="P62" i="2"/>
  <c r="N59" i="2"/>
  <c r="P77" i="2"/>
  <c r="N67" i="2"/>
  <c r="M53" i="2"/>
  <c r="O53" i="2"/>
  <c r="O55" i="2" s="1"/>
  <c r="P69" i="2"/>
  <c r="O75" i="2"/>
  <c r="O59" i="2"/>
  <c r="O49" i="2"/>
  <c r="O24" i="4"/>
  <c r="N24" i="4"/>
  <c r="P58" i="2"/>
  <c r="N18" i="2"/>
  <c r="P18" i="2" s="1"/>
  <c r="N75" i="2"/>
  <c r="N10" i="2"/>
  <c r="P10" i="2" s="1"/>
  <c r="O45" i="2"/>
  <c r="N31" i="2"/>
  <c r="P31" i="2" s="1"/>
  <c r="P65" i="2"/>
  <c r="O65" i="2"/>
  <c r="O67" i="2" s="1"/>
  <c r="N79" i="2"/>
  <c r="O79" i="2"/>
  <c r="H81" i="2"/>
  <c r="O51" i="2" l="1"/>
  <c r="N71" i="2"/>
  <c r="N23" i="2"/>
  <c r="P23" i="2" s="1"/>
  <c r="N14" i="2"/>
  <c r="P14" i="2" s="1"/>
  <c r="O81" i="2"/>
  <c r="P83" i="2" s="1"/>
  <c r="O25" i="2" l="1"/>
</calcChain>
</file>

<file path=xl/sharedStrings.xml><?xml version="1.0" encoding="utf-8"?>
<sst xmlns="http://schemas.openxmlformats.org/spreadsheetml/2006/main" count="1393" uniqueCount="244">
  <si>
    <t>CONFIDENTIAL</t>
  </si>
  <si>
    <t>Participating Pharmacy Guarantee Performance</t>
  </si>
  <si>
    <t>GTY
Key</t>
  </si>
  <si>
    <t>Guarantee</t>
  </si>
  <si>
    <t>Formula Group</t>
  </si>
  <si>
    <t>Date Range</t>
  </si>
  <si>
    <t xml:space="preserve"> Claims</t>
  </si>
  <si>
    <t>AWP</t>
  </si>
  <si>
    <t>Ingredient
 Cost</t>
  </si>
  <si>
    <t>Discount Achieved</t>
  </si>
  <si>
    <t>Guaranteed Discount</t>
  </si>
  <si>
    <t>% Guarantee Overage/ (Shortfall)</t>
  </si>
  <si>
    <t>$ Guarantee Overage/ (Shortfall)</t>
  </si>
  <si>
    <t>Retail</t>
  </si>
  <si>
    <t>Retail Generic - AWP</t>
  </si>
  <si>
    <t>AWP Primary Billing</t>
  </si>
  <si>
    <t>Specialty Retail Brand - AWP</t>
  </si>
  <si>
    <t>Specialty Retail Generic - AWP</t>
  </si>
  <si>
    <t>Retail Brand - AWP</t>
  </si>
  <si>
    <t>Total</t>
  </si>
  <si>
    <t>Mail Guarantee Performance</t>
  </si>
  <si>
    <t>Mail</t>
  </si>
  <si>
    <t>Mail Brand - AWP</t>
  </si>
  <si>
    <t>Mail Generic - AWP</t>
  </si>
  <si>
    <t>Dispensing Fee Guarantee Performance</t>
  </si>
  <si>
    <t>Rate Achieved</t>
  </si>
  <si>
    <t>Guaranteed Rate</t>
  </si>
  <si>
    <t>Disp Fee - Primary Billing</t>
  </si>
  <si>
    <t>STATE OF MARYLAND EGWP (6648)</t>
  </si>
  <si>
    <t>STATE OF MARYLAND (KF2A)</t>
  </si>
  <si>
    <t>ESTIMATE</t>
  </si>
  <si>
    <t>Retail Brand - AWP (EGWP)</t>
  </si>
  <si>
    <t>**ESTIMATE**</t>
  </si>
  <si>
    <t>Retail Generic - AWP (EGWP)</t>
  </si>
  <si>
    <t>Specialty Retail Brand - AWP (EGWP)</t>
  </si>
  <si>
    <t>Specialty Retail Generic - AWP (EGWP)</t>
  </si>
  <si>
    <t>Combined Total</t>
  </si>
  <si>
    <t>Mail Brand - AWP (EGWP)</t>
  </si>
  <si>
    <t>Mail Generic - AWP (EGWP)</t>
  </si>
  <si>
    <t>Estimated Amount Due Client</t>
  </si>
  <si>
    <t>Guarantee Performance: 01/01/2015 - 12/31/2015</t>
  </si>
  <si>
    <t>STATE OF MARYLAND (KF2A &amp; 6648)</t>
  </si>
  <si>
    <t>ESI Specialty Pharmacy Brand - AWP</t>
  </si>
  <si>
    <t>ESI Specialty Pharmacy Brand - AWP (EGWP)</t>
  </si>
  <si>
    <t>ESI Specialty Pharmacy Generic - AWP</t>
  </si>
  <si>
    <t>ESI Specialty Pharmacy Generic - AWP (EGWP)</t>
  </si>
  <si>
    <t>Retail Brand - DISP FEE</t>
  </si>
  <si>
    <t>Retail Brand - DISP FEE (EGWP)</t>
  </si>
  <si>
    <t>Retail Generic - DISP FEE</t>
  </si>
  <si>
    <t>Retail Generic - DISP FEE (EGWP)</t>
  </si>
  <si>
    <t>Mail Brand - DISP FEE</t>
  </si>
  <si>
    <t>Mail Brand - DISP FEE (EGWP)</t>
  </si>
  <si>
    <t>Mail Generic - DISP FEE</t>
  </si>
  <si>
    <t>Mail Generic - DISP FEE (EGWP)</t>
  </si>
  <si>
    <t>Specialty Retail Brand - DISP FEE</t>
  </si>
  <si>
    <t>Specialty Retail Brand - DISP FEE (EGWP)</t>
  </si>
  <si>
    <t>Specialty Retail Generic - DISP FEE</t>
  </si>
  <si>
    <t>Specialty Retail Generic - DISP FEE (EGWP)</t>
  </si>
  <si>
    <t>ESI Specialty Pharmacy Brand - DISP FEE</t>
  </si>
  <si>
    <t>ESI Specialty Pharmacy Brand - DISP FEE (EGWP)</t>
  </si>
  <si>
    <t>ESI Specialty Pharmacy Generic - DISP FEE</t>
  </si>
  <si>
    <t>ESI Specialty Pharmacy Generic - DISP FEE (EGWP)</t>
  </si>
  <si>
    <t>Primary Carrier</t>
  </si>
  <si>
    <t>Period Number</t>
  </si>
  <si>
    <t>Subperiod Start Date</t>
  </si>
  <si>
    <t>Subperiod End Date</t>
  </si>
  <si>
    <t>Guar Nm</t>
  </si>
  <si>
    <t>Claims</t>
  </si>
  <si>
    <t>Final IngCost</t>
  </si>
  <si>
    <t>Target Rate</t>
  </si>
  <si>
    <t>Actual Rate</t>
  </si>
  <si>
    <t>Discount Difference</t>
  </si>
  <si>
    <t xml:space="preserve">$ at Risk 
</t>
  </si>
  <si>
    <t>KF2A</t>
  </si>
  <si>
    <t>Guar Key</t>
  </si>
  <si>
    <t>Dispense Fee</t>
  </si>
  <si>
    <t>Guarnatee</t>
  </si>
  <si>
    <t>Actual YTD</t>
  </si>
  <si>
    <t>Met Target</t>
  </si>
  <si>
    <t>INGREDIENT COSTS (Percent off AWP)</t>
  </si>
  <si>
    <t>a.</t>
  </si>
  <si>
    <t xml:space="preserve">Brand </t>
  </si>
  <si>
    <t>b.</t>
  </si>
  <si>
    <t>Generic</t>
  </si>
  <si>
    <t>Specialty drugs filled at retail pharmacies</t>
  </si>
  <si>
    <t>Specialty drugs filled at specialty pharmacies</t>
  </si>
  <si>
    <t>DISPENSING FEES (Dollar Amount per Prescription)</t>
  </si>
  <si>
    <t>6.</t>
  </si>
  <si>
    <t>7.</t>
  </si>
  <si>
    <t>8.</t>
  </si>
  <si>
    <t>1.</t>
  </si>
  <si>
    <t>2.</t>
  </si>
  <si>
    <t>3.</t>
  </si>
  <si>
    <t>4.</t>
  </si>
  <si>
    <t>5.</t>
  </si>
  <si>
    <t>Hit Target</t>
  </si>
  <si>
    <t>Missed Target</t>
  </si>
  <si>
    <t>Subtotal</t>
  </si>
  <si>
    <t>Variance</t>
  </si>
  <si>
    <t>Percent Change</t>
  </si>
  <si>
    <t>January</t>
  </si>
  <si>
    <t>March</t>
  </si>
  <si>
    <t>April</t>
  </si>
  <si>
    <t>May</t>
  </si>
  <si>
    <t>June</t>
  </si>
  <si>
    <t>July</t>
  </si>
  <si>
    <t>August</t>
  </si>
  <si>
    <t>February</t>
  </si>
  <si>
    <t>Total Payout</t>
  </si>
  <si>
    <t>September</t>
  </si>
  <si>
    <t>Client Name</t>
  </si>
  <si>
    <t>STATE OF MARYLAND EGWP</t>
  </si>
  <si>
    <t>STATE OF MARYLAND</t>
  </si>
  <si>
    <t>October</t>
  </si>
  <si>
    <t>November</t>
  </si>
  <si>
    <t>6648</t>
  </si>
  <si>
    <t>December</t>
  </si>
  <si>
    <t>X%</t>
  </si>
  <si>
    <t>Y%</t>
  </si>
  <si>
    <t>$X.XX</t>
  </si>
  <si>
    <t>$Y.YY</t>
  </si>
  <si>
    <t>($X.XX)</t>
  </si>
  <si>
    <t>1st Quarter</t>
  </si>
  <si>
    <t>2nd Quarter</t>
  </si>
  <si>
    <t>3rd Quarter</t>
  </si>
  <si>
    <t>4th Quarter</t>
  </si>
  <si>
    <t>Previous Quarter</t>
  </si>
  <si>
    <t>Current Quarter</t>
  </si>
  <si>
    <t>MONTH</t>
  </si>
  <si>
    <t>Ingredient Costs (Percent off AWP)</t>
  </si>
  <si>
    <t>Dispensing Fees (Dollar Amount per Prescription)</t>
  </si>
  <si>
    <t>State of Maryland</t>
  </si>
  <si>
    <t>ATTACHMENT Q-1: Utilization and Cost Schedule</t>
  </si>
  <si>
    <t>Vendor Name</t>
  </si>
  <si>
    <t>Tier 1</t>
  </si>
  <si>
    <t>Tier 2</t>
  </si>
  <si>
    <t>Tier 3</t>
  </si>
  <si>
    <t>Retail Scripts</t>
  </si>
  <si>
    <t>Quarterly Results</t>
  </si>
  <si>
    <t>Enter start date:</t>
  </si>
  <si>
    <t>Enter end date:</t>
  </si>
  <si>
    <t>Service</t>
  </si>
  <si>
    <t>Single Source</t>
  </si>
  <si>
    <t>Generic Tier 1</t>
  </si>
  <si>
    <t>Brand Tier 1</t>
  </si>
  <si>
    <t>Generic Tier 2</t>
  </si>
  <si>
    <t>Brand Tier 2</t>
  </si>
  <si>
    <t>Generic Tier 3</t>
  </si>
  <si>
    <t>Brand Tier 3</t>
  </si>
  <si>
    <t>Total AWP</t>
  </si>
  <si>
    <t>Total Discounted Ingredient Cost</t>
  </si>
  <si>
    <t>c.</t>
  </si>
  <si>
    <t>Total Dispensing Fees</t>
  </si>
  <si>
    <t>d.</t>
  </si>
  <si>
    <t>Total Administrative Fees</t>
  </si>
  <si>
    <t>e.</t>
  </si>
  <si>
    <t>Total Sales Tax</t>
  </si>
  <si>
    <t>f.</t>
  </si>
  <si>
    <t>Total Member Cost</t>
  </si>
  <si>
    <t>g.</t>
  </si>
  <si>
    <t>Total State Cost</t>
  </si>
  <si>
    <t>h.</t>
  </si>
  <si>
    <t>Total Number of Scripts</t>
  </si>
  <si>
    <t>I.</t>
  </si>
  <si>
    <t>Total Number of Scripts &lt;46 day Supply</t>
  </si>
  <si>
    <t>j.</t>
  </si>
  <si>
    <t>Total Number of Scripts &gt;45 day Supply</t>
  </si>
  <si>
    <t>k.</t>
  </si>
  <si>
    <t>Total Number of New Scripts</t>
  </si>
  <si>
    <t>l.</t>
  </si>
  <si>
    <t>Total Number of Refills</t>
  </si>
  <si>
    <t>m.</t>
  </si>
  <si>
    <t>Total Quantity Dispensed</t>
  </si>
  <si>
    <t>n.</t>
  </si>
  <si>
    <t>Total Days Supply</t>
  </si>
  <si>
    <t>o.</t>
  </si>
  <si>
    <t>Total Number of Unique Utilizers</t>
  </si>
  <si>
    <t>Multi-Source</t>
  </si>
  <si>
    <t>ATTACHMENT Q-2: Utilization and Cost Schedule</t>
  </si>
  <si>
    <t>Mail Order Scripts</t>
  </si>
  <si>
    <t>ATTACHMENT Q-3: Utilization and Cost Schedule</t>
  </si>
  <si>
    <t>Specialty Scripts</t>
  </si>
  <si>
    <t>ATTACHMENT Q-4: Membership Analysis</t>
  </si>
  <si>
    <t>Membership by Plan Type</t>
  </si>
  <si>
    <t>PPO</t>
  </si>
  <si>
    <t>Number of Employees</t>
  </si>
  <si>
    <t>Number of Members</t>
  </si>
  <si>
    <t>Members Average Age</t>
  </si>
  <si>
    <t>Members% Male</t>
  </si>
  <si>
    <t>Members % Female</t>
  </si>
  <si>
    <t>% Utilization</t>
  </si>
  <si>
    <t>Paid Amount per Employee per Month</t>
  </si>
  <si>
    <t>Paid Amount per Member per Month</t>
  </si>
  <si>
    <t>Prior Period</t>
  </si>
  <si>
    <t>Current Period</t>
  </si>
  <si>
    <t>Change</t>
  </si>
  <si>
    <t>ATTACHMENT Q-5: Top 100 Drugs (by NDC-7) Ranked by Discounted Ingredient Cost</t>
  </si>
  <si>
    <t>Ending Date</t>
  </si>
  <si>
    <t>Top 100 Drugs (by NDC-7) Ranked by Discounted Ingredient Cost (Most recent 12 months ending mm/dd/yy)</t>
  </si>
  <si>
    <t>Member</t>
  </si>
  <si>
    <t>Drug # 1</t>
  </si>
  <si>
    <t>Drug # 2</t>
  </si>
  <si>
    <t>Drug # 3</t>
  </si>
  <si>
    <t>Drug # 4</t>
  </si>
  <si>
    <t>Drug # 5</t>
  </si>
  <si>
    <t>Total Number of Scripts &lt;45 day Supply</t>
  </si>
  <si>
    <t>ATTACHMENT Q-6: Top 100 Drugs (by NDC-7) Ranked by Utilization</t>
  </si>
  <si>
    <t>Top 100 Drugs (by NDC-7) Ranked by Utilization (Most recent 12 months ending mm/dd/yy)</t>
  </si>
  <si>
    <t>ATTACHMENT Q-7: Top 10 Therapeutic Categories</t>
  </si>
  <si>
    <t>Top 10 Therapeutic Categories</t>
  </si>
  <si>
    <t>Top 10 Therapeutic Categories of State Members (ranked by paid claims)</t>
  </si>
  <si>
    <t>Therapeutic Class # 1</t>
  </si>
  <si>
    <t>Therapeutic Class # 2</t>
  </si>
  <si>
    <t>Therapeutic Class # 3</t>
  </si>
  <si>
    <t>Therapeutic Class # 4</t>
  </si>
  <si>
    <t>Therapeutic Class # 5</t>
  </si>
  <si>
    <t>Therapeutic Class # 6</t>
  </si>
  <si>
    <t>Therapeutic Class # 7</t>
  </si>
  <si>
    <t>Therapeutic Class # 8</t>
  </si>
  <si>
    <t>Therapeutic Class # 9</t>
  </si>
  <si>
    <t>Therapeutic Class # 10</t>
  </si>
  <si>
    <t>Actual Results</t>
  </si>
  <si>
    <t>Performance Indicator</t>
  </si>
  <si>
    <t>Reporting Measurement 
(subject to audit by the State and/or contract auditors)</t>
  </si>
  <si>
    <t>Frequency of Measurement</t>
  </si>
  <si>
    <t>Standard/Goal</t>
  </si>
  <si>
    <t>1Q</t>
  </si>
  <si>
    <t>2Q</t>
  </si>
  <si>
    <t>3Q</t>
  </si>
  <si>
    <t>4Q</t>
  </si>
  <si>
    <t>Fiscal Year-to-Date</t>
  </si>
  <si>
    <t>PG-1</t>
  </si>
  <si>
    <t>PG-2</t>
  </si>
  <si>
    <t>ATTACHMENT Q-9 (a): Variance Report Card</t>
  </si>
  <si>
    <t>ATTACHMENT Q-9 (b): Monthly Graph Report Card</t>
  </si>
  <si>
    <t>ATTACHMENT Q-9 (c): 1st Quarter Report Card</t>
  </si>
  <si>
    <t>ATTACHMENT Q-9 (d): 2nd Quarter Report Card</t>
  </si>
  <si>
    <t>ATTACHMENT Q-9 (e): 3rd Quarter Report Card</t>
  </si>
  <si>
    <t>ATTACHMENT Q-9 (f): 4th Quarter Report Card</t>
  </si>
  <si>
    <t>ATTACHMENT Q-8: Performance Report Card</t>
  </si>
  <si>
    <t>Financial Offer - Per Unit</t>
  </si>
  <si>
    <t>Surplus / Shortfall</t>
  </si>
  <si>
    <t>The purpose of Attachment Q is to provide each Bidder with the templates which are to be used by the Contractor in providing the State with required reporting.  Please note that the Bidder is not required to populate and submit these reporting templates with their proposal.</t>
  </si>
  <si>
    <t>It is critical to the success of the State's benefits plans that services be maintained in a timely manner and that the Contractor operates in an extremely reliable manner.  It would be impracticable and extremely difficult to fix the actual damage sustained by the State in the event of certain delays or failures in claims administration, service, reporting, and attendance of Contractor personnel on scheduled work and provision of services to the State employees, retirees and dependents served by this Contract.  The State and the Contractor, therefore, presume that in the event of certain such delays and failures, the amount of damage which will be sustained from a failure to perform to certain standards will be the amounts set forth in Attachment T Section 4.7  Performance Guarantees; and the Contractor agrees that in the event of any such failure of performance, the Contractor shall pay such amount as liquidated damages and not as a penalty. The State, at its option for amount due the State as liquidated damages, may deduct such from any money payable to the Contractor or may bill the Contractor as a separate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</si>
</sst>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164" formatCode="\$#,##0.00;[Red]&quot;$-&quot;#,##0.00"/>
    <numFmt numFmtId="165" formatCode="mm\/dd\/yyyy"/>
    <numFmt numFmtId="166" formatCode="#,##0.00%;[Red]#\-##0.00%"/>
    <numFmt numFmtId="167" formatCode="\$#,##0.00;[Red]&quot;($&quot;#,##0.00\)"/>
    <numFmt numFmtId="168" formatCode="\$#,##0.00;[Red]&quot;$-&quot;#,##0.00;0"/>
    <numFmt numFmtId="169" formatCode="&quot;$&quot;#,##0.00"/>
    <numFmt numFmtId="170" formatCode="#,##0.000000000;[Red]#,##0.000000000"/>
    <numFmt numFmtId="171" formatCode="#,##0.00000000;[Red]#,##0.00000000"/>
    <numFmt numFmtId="172" formatCode="#,##0.000000000000;[Red]#,##0.000000000000"/>
    <numFmt numFmtId="173" formatCode="#,##0.0"/>
    <numFmt numFmtId="174" formatCode="0.0%"/>
    <numFmt numFmtId="175" formatCode="&quot;$&quot;#,##0"/>
  </numFmts>
  <fonts count="53">
    <font>
      <sz val="10"/>
      <name val="Arial"/>
    </font>
    <font>
      <sz val="11"/>
      <color theme="1"/>
      <name val="Calibri"/>
      <family val="2"/>
      <scheme val="minor"/>
    </font>
    <font>
      <b/>
      <i/>
      <sz val="10"/>
      <name val="Arial"/>
    </font>
    <font>
      <sz val="6"/>
      <color indexed="8"/>
      <name val="Arial"/>
      <family val="2"/>
    </font>
    <font>
      <b/>
      <sz val="11"/>
      <color indexed="18"/>
      <name val="Arial"/>
      <family val="2"/>
    </font>
    <font>
      <b/>
      <sz val="12"/>
      <color indexed="8"/>
      <name val="Arial"/>
      <family val="2"/>
    </font>
    <font>
      <b/>
      <sz val="10"/>
      <color indexed="9"/>
      <name val="Arial"/>
      <family val="2"/>
    </font>
    <font>
      <b/>
      <sz val="10"/>
      <color indexed="18"/>
      <name val="Arial"/>
      <family val="2"/>
    </font>
    <font>
      <b/>
      <sz val="7"/>
      <color indexed="9"/>
      <name val="Arial"/>
      <family val="2"/>
    </font>
    <font>
      <sz val="10"/>
      <color indexed="18"/>
      <name val="Arial"/>
      <family val="2"/>
    </font>
    <font>
      <sz val="7"/>
      <color indexed="9"/>
      <name val="Arial"/>
      <family val="2"/>
    </font>
    <font>
      <sz val="10"/>
      <color indexed="10"/>
      <name val="Arial"/>
      <family val="2"/>
    </font>
    <font>
      <b/>
      <sz val="7"/>
      <color indexed="18"/>
      <name val="Arial"/>
      <family val="2"/>
    </font>
    <font>
      <sz val="12"/>
      <color indexed="8"/>
      <name val="Arial"/>
      <family val="2"/>
    </font>
    <font>
      <sz val="7"/>
      <color indexed="18"/>
      <name val="Arial"/>
      <family val="2"/>
    </font>
    <font>
      <b/>
      <sz val="10"/>
      <color indexed="10"/>
      <name val="Arial"/>
      <family val="2"/>
    </font>
    <font>
      <sz val="10"/>
      <name val="Arial"/>
      <family val="2"/>
    </font>
    <font>
      <sz val="22"/>
      <color indexed="8"/>
      <name val="Arial"/>
      <family val="2"/>
    </font>
    <font>
      <sz val="10"/>
      <name val="Arial"/>
      <family val="2"/>
    </font>
    <font>
      <b/>
      <sz val="12"/>
      <color indexed="8"/>
      <name val="Times New Roman"/>
      <family val="1"/>
    </font>
    <font>
      <b/>
      <u val="double"/>
      <sz val="12"/>
      <color indexed="8"/>
      <name val="Times New Roman"/>
      <family val="1"/>
    </font>
    <font>
      <sz val="12"/>
      <color indexed="8"/>
      <name val="Times New Roman"/>
      <family val="1"/>
    </font>
    <font>
      <b/>
      <sz val="10"/>
      <name val="Arial"/>
      <family val="2"/>
    </font>
    <font>
      <b/>
      <sz val="11"/>
      <name val="Arial"/>
      <family val="2"/>
    </font>
    <font>
      <sz val="10"/>
      <color indexed="8"/>
      <name val="Arial"/>
      <family val="2"/>
    </font>
    <font>
      <sz val="10"/>
      <color rgb="FFFF0000"/>
      <name val="Arial"/>
      <family val="2"/>
    </font>
    <font>
      <b/>
      <sz val="10"/>
      <color theme="0"/>
      <name val="Arial"/>
      <family val="2"/>
    </font>
    <font>
      <b/>
      <sz val="10"/>
      <color rgb="FFFF0000"/>
      <name val="Arial"/>
      <family val="2"/>
    </font>
    <font>
      <sz val="10"/>
      <color theme="0"/>
      <name val="Arial"/>
      <family val="2"/>
    </font>
    <font>
      <sz val="10"/>
      <color theme="1"/>
      <name val="Calibri"/>
      <family val="2"/>
      <scheme val="minor"/>
    </font>
    <font>
      <b/>
      <sz val="12"/>
      <color theme="0"/>
      <name val="Times New Roman"/>
      <family val="1"/>
    </font>
    <font>
      <sz val="10"/>
      <name val="Charter BT"/>
    </font>
    <font>
      <b/>
      <sz val="18"/>
      <name val="Times New Roman"/>
      <family val="1"/>
    </font>
    <font>
      <b/>
      <sz val="16"/>
      <name val="Times New Roman"/>
      <family val="1"/>
    </font>
    <font>
      <sz val="16"/>
      <name val="Times New Roman"/>
      <family val="1"/>
    </font>
    <font>
      <b/>
      <sz val="14"/>
      <name val="Times New Roman"/>
      <family val="1"/>
    </font>
    <font>
      <sz val="10"/>
      <color indexed="10"/>
      <name val="Times New Roman"/>
      <family val="1"/>
    </font>
    <font>
      <sz val="14"/>
      <name val="Times New Roman"/>
      <family val="1"/>
    </font>
    <font>
      <sz val="10"/>
      <name val="Times New Roman"/>
      <family val="1"/>
    </font>
    <font>
      <sz val="11"/>
      <color indexed="8"/>
      <name val="Times New Roman"/>
      <family val="1"/>
    </font>
    <font>
      <sz val="12"/>
      <name val="Times New Roman"/>
      <family val="1"/>
    </font>
    <font>
      <b/>
      <sz val="12"/>
      <name val="Times New Roman"/>
      <family val="1"/>
    </font>
    <font>
      <b/>
      <sz val="12"/>
      <color indexed="9"/>
      <name val="Times New Roman"/>
      <family val="1"/>
    </font>
    <font>
      <b/>
      <i/>
      <sz val="12"/>
      <name val="Times New Roman"/>
      <family val="1"/>
    </font>
    <font>
      <sz val="12"/>
      <color indexed="12"/>
      <name val="Times New Roman"/>
      <family val="1"/>
    </font>
    <font>
      <sz val="11"/>
      <name val="Times New Roman"/>
      <family val="1"/>
    </font>
    <font>
      <sz val="10"/>
      <color indexed="55"/>
      <name val="Times New Roman"/>
      <family val="1"/>
    </font>
    <font>
      <b/>
      <sz val="10"/>
      <color indexed="18"/>
      <name val="Times New Roman"/>
      <family val="1"/>
    </font>
    <font>
      <b/>
      <sz val="10"/>
      <color indexed="9"/>
      <name val="Times New Roman"/>
      <family val="1"/>
    </font>
    <font>
      <sz val="10"/>
      <color indexed="8"/>
      <name val="Times New Roman"/>
      <family val="1"/>
    </font>
    <font>
      <b/>
      <sz val="10"/>
      <color indexed="23"/>
      <name val="Times New Roman"/>
      <family val="1"/>
    </font>
    <font>
      <b/>
      <sz val="11"/>
      <color indexed="9"/>
      <name val="Times New Roman"/>
      <family val="1"/>
    </font>
    <font>
      <b/>
      <sz val="11"/>
      <name val="Times New Roman"/>
      <family val="1"/>
    </font>
  </fonts>
  <fills count="14">
    <fill>
      <patternFill patternType="none"/>
    </fill>
    <fill>
      <patternFill patternType="gray125"/>
    </fill>
    <fill>
      <patternFill patternType="solid">
        <fgColor indexed="9"/>
        <bgColor indexed="9"/>
      </patternFill>
    </fill>
    <fill>
      <patternFill patternType="solid">
        <fgColor indexed="52"/>
        <bgColor indexed="9"/>
      </patternFill>
    </fill>
    <fill>
      <patternFill patternType="solid">
        <fgColor indexed="9"/>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9"/>
      </patternFill>
    </fill>
    <fill>
      <patternFill patternType="solid">
        <fgColor rgb="FF800000"/>
        <bgColor indexed="64"/>
      </patternFill>
    </fill>
    <fill>
      <patternFill patternType="solid">
        <fgColor rgb="FFC0C0C0"/>
        <bgColor indexed="64"/>
      </patternFill>
    </fill>
    <fill>
      <patternFill patternType="solid">
        <fgColor indexed="16"/>
        <bgColor indexed="64"/>
      </patternFill>
    </fill>
    <fill>
      <patternFill patternType="solid">
        <fgColor indexed="55"/>
        <bgColor indexed="64"/>
      </patternFill>
    </fill>
    <fill>
      <patternFill patternType="solid">
        <fgColor indexed="65"/>
        <bgColor indexed="64"/>
      </patternFill>
    </fill>
    <fill>
      <patternFill patternType="solid">
        <fgColor indexed="22"/>
        <bgColor indexed="64"/>
      </patternFill>
    </fill>
  </fills>
  <borders count="94">
    <border>
      <left/>
      <right/>
      <top/>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right style="thin">
        <color indexed="31"/>
      </right>
      <top style="thin">
        <color indexed="31"/>
      </top>
      <bottom style="thin">
        <color indexed="31"/>
      </bottom>
      <diagonal/>
    </border>
    <border>
      <left/>
      <right/>
      <top style="thin">
        <color indexed="22"/>
      </top>
      <bottom style="thin">
        <color indexed="22"/>
      </bottom>
      <diagonal/>
    </border>
    <border>
      <left/>
      <right/>
      <top style="thin">
        <color indexed="22"/>
      </top>
      <bottom style="thin">
        <color indexed="31"/>
      </bottom>
      <diagonal/>
    </border>
    <border>
      <left/>
      <right/>
      <top style="thin">
        <color indexed="31"/>
      </top>
      <bottom style="thin">
        <color indexed="31"/>
      </bottom>
      <diagonal/>
    </border>
    <border>
      <left/>
      <right/>
      <top style="thin">
        <color indexed="8"/>
      </top>
      <bottom style="medium">
        <color indexed="8"/>
      </bottom>
      <diagonal/>
    </border>
    <border>
      <left/>
      <right style="thin">
        <color indexed="31"/>
      </right>
      <top style="thin">
        <color indexed="8"/>
      </top>
      <bottom style="medium">
        <color indexed="8"/>
      </bottom>
      <diagonal/>
    </border>
    <border>
      <left style="thin">
        <color indexed="31"/>
      </left>
      <right style="thin">
        <color indexed="31"/>
      </right>
      <top style="thin">
        <color indexed="8"/>
      </top>
      <bottom style="medium">
        <color indexed="8"/>
      </bottom>
      <diagonal/>
    </border>
    <border>
      <left/>
      <right style="thin">
        <color indexed="31"/>
      </right>
      <top/>
      <bottom style="thin">
        <color indexed="31"/>
      </bottom>
      <diagonal/>
    </border>
    <border>
      <left style="thin">
        <color indexed="31"/>
      </left>
      <right style="thin">
        <color indexed="31"/>
      </right>
      <top/>
      <bottom style="thin">
        <color indexed="31"/>
      </bottom>
      <diagonal/>
    </border>
    <border>
      <left/>
      <right/>
      <top style="thin">
        <color indexed="22"/>
      </top>
      <bottom/>
      <diagonal/>
    </border>
    <border>
      <left/>
      <right style="thin">
        <color indexed="31"/>
      </right>
      <top style="thin">
        <color indexed="31"/>
      </top>
      <bottom/>
      <diagonal/>
    </border>
    <border>
      <left style="thin">
        <color indexed="31"/>
      </left>
      <right style="thin">
        <color indexed="31"/>
      </right>
      <top style="thin">
        <color indexed="31"/>
      </top>
      <bottom/>
      <diagonal/>
    </border>
    <border>
      <left style="thin">
        <color indexed="31"/>
      </left>
      <right/>
      <top style="thin">
        <color indexed="31"/>
      </top>
      <bottom style="thin">
        <color indexed="31"/>
      </bottom>
      <diagonal/>
    </border>
    <border>
      <left/>
      <right/>
      <top/>
      <bottom style="thin">
        <color indexed="31"/>
      </bottom>
      <diagonal/>
    </border>
    <border>
      <left/>
      <right/>
      <top style="medium">
        <color indexed="8"/>
      </top>
      <bottom/>
      <diagonal/>
    </border>
    <border>
      <left/>
      <right style="thin">
        <color indexed="31"/>
      </right>
      <top style="thin">
        <color indexed="8"/>
      </top>
      <bottom style="thin">
        <color indexed="64"/>
      </bottom>
      <diagonal/>
    </border>
    <border>
      <left style="thin">
        <color indexed="31"/>
      </left>
      <right style="thin">
        <color indexed="31"/>
      </right>
      <top style="thin">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medium">
        <color indexed="64"/>
      </left>
      <right style="thin">
        <color indexed="22"/>
      </right>
      <top style="thin">
        <color indexed="22"/>
      </top>
      <bottom/>
      <diagonal/>
    </border>
    <border>
      <left style="medium">
        <color indexed="64"/>
      </left>
      <right style="thin">
        <color indexed="22"/>
      </right>
      <top/>
      <bottom/>
      <diagonal/>
    </border>
    <border>
      <left style="medium">
        <color indexed="64"/>
      </left>
      <right style="thin">
        <color indexed="22"/>
      </right>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31"/>
      </left>
      <right style="thin">
        <color indexed="31"/>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31"/>
      </right>
      <top/>
      <bottom/>
      <diagonal/>
    </border>
    <border>
      <left style="thin">
        <color indexed="31"/>
      </left>
      <right style="thin">
        <color indexed="31"/>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31"/>
      </left>
      <right style="medium">
        <color indexed="64"/>
      </right>
      <top style="medium">
        <color indexed="64"/>
      </top>
      <bottom style="medium">
        <color indexed="64"/>
      </bottom>
      <diagonal/>
    </border>
    <border>
      <left style="thin">
        <color indexed="31"/>
      </left>
      <right/>
      <top/>
      <bottom style="thin">
        <color indexed="8"/>
      </bottom>
      <diagonal/>
    </border>
    <border>
      <left/>
      <right style="thin">
        <color indexed="31"/>
      </right>
      <top/>
      <bottom style="thin">
        <color indexed="8"/>
      </bottom>
      <diagonal/>
    </border>
    <border>
      <left style="thin">
        <color indexed="31"/>
      </left>
      <right/>
      <top style="thin">
        <color indexed="8"/>
      </top>
      <bottom style="thin">
        <color indexed="64"/>
      </bottom>
      <diagonal/>
    </border>
    <border>
      <left style="thin">
        <color indexed="31"/>
      </left>
      <right/>
      <top style="thin">
        <color indexed="31"/>
      </top>
      <bottom style="thin">
        <color indexed="8"/>
      </bottom>
      <diagonal/>
    </border>
    <border>
      <left/>
      <right style="thin">
        <color indexed="31"/>
      </right>
      <top style="thin">
        <color indexed="31"/>
      </top>
      <bottom style="thin">
        <color indexed="8"/>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0">
    <xf numFmtId="0" fontId="0" fillId="0" borderId="0"/>
    <xf numFmtId="44" fontId="2" fillId="0" borderId="0" applyFont="0" applyFill="0" applyBorder="0" applyAlignment="0" applyProtection="0"/>
    <xf numFmtId="0" fontId="18" fillId="0" borderId="0"/>
    <xf numFmtId="0" fontId="16" fillId="0" borderId="0"/>
    <xf numFmtId="9" fontId="2" fillId="0" borderId="0" applyFont="0" applyFill="0" applyBorder="0" applyAlignment="0" applyProtection="0"/>
    <xf numFmtId="0" fontId="16" fillId="0" borderId="0"/>
    <xf numFmtId="0" fontId="1" fillId="0" borderId="0"/>
    <xf numFmtId="9" fontId="1" fillId="0" borderId="0" applyFont="0" applyFill="0" applyBorder="0" applyAlignment="0" applyProtection="0"/>
    <xf numFmtId="0" fontId="31" fillId="0" borderId="0"/>
    <xf numFmtId="9" fontId="16" fillId="0" borderId="0" applyFont="0" applyFill="0" applyBorder="0" applyAlignment="0" applyProtection="0"/>
  </cellStyleXfs>
  <cellXfs count="438">
    <xf numFmtId="0" fontId="0" fillId="0" borderId="0" xfId="0"/>
    <xf numFmtId="0" fontId="3" fillId="2" borderId="0" xfId="0" applyFont="1" applyFill="1" applyAlignment="1">
      <alignment vertical="center"/>
    </xf>
    <xf numFmtId="164" fontId="7" fillId="2" borderId="2" xfId="0" applyNumberFormat="1" applyFont="1" applyFill="1" applyBorder="1" applyAlignment="1">
      <alignment horizontal="right"/>
    </xf>
    <xf numFmtId="0" fontId="6" fillId="3" borderId="0" xfId="0" applyFont="1" applyFill="1" applyAlignment="1">
      <alignment horizontal="center" vertical="center" wrapText="1"/>
    </xf>
    <xf numFmtId="49" fontId="8" fillId="3" borderId="0" xfId="0" applyNumberFormat="1" applyFont="1" applyFill="1" applyAlignment="1">
      <alignment horizontal="center" vertical="center" wrapText="1"/>
    </xf>
    <xf numFmtId="49" fontId="6" fillId="3" borderId="0" xfId="0" applyNumberFormat="1" applyFont="1" applyFill="1" applyAlignment="1">
      <alignment horizontal="center" vertical="center" wrapText="1"/>
    </xf>
    <xf numFmtId="49" fontId="6" fillId="3" borderId="0" xfId="0" applyNumberFormat="1" applyFont="1" applyFill="1" applyAlignment="1">
      <alignment horizontal="center" vertical="center"/>
    </xf>
    <xf numFmtId="1" fontId="9" fillId="2" borderId="3" xfId="0" applyNumberFormat="1" applyFont="1" applyFill="1" applyBorder="1" applyAlignment="1">
      <alignment horizontal="center"/>
    </xf>
    <xf numFmtId="49" fontId="10" fillId="2" borderId="4" xfId="0" applyNumberFormat="1" applyFont="1" applyFill="1" applyBorder="1" applyAlignment="1">
      <alignment horizontal="left"/>
    </xf>
    <xf numFmtId="0" fontId="10" fillId="2" borderId="5" xfId="0" applyFont="1" applyFill="1" applyBorder="1" applyAlignment="1">
      <alignment horizontal="right"/>
    </xf>
    <xf numFmtId="49" fontId="9" fillId="2" borderId="3" xfId="0" applyNumberFormat="1" applyFont="1" applyFill="1" applyBorder="1" applyAlignment="1">
      <alignment horizontal="left"/>
    </xf>
    <xf numFmtId="165" fontId="9" fillId="2" borderId="3" xfId="0" applyNumberFormat="1" applyFont="1" applyFill="1" applyBorder="1" applyAlignment="1">
      <alignment horizontal="left"/>
    </xf>
    <xf numFmtId="49" fontId="9" fillId="2" borderId="2" xfId="0" applyNumberFormat="1" applyFont="1" applyFill="1" applyBorder="1" applyAlignment="1">
      <alignment horizontal="left"/>
    </xf>
    <xf numFmtId="3" fontId="9" fillId="2" borderId="2" xfId="0" applyNumberFormat="1" applyFont="1" applyFill="1" applyBorder="1" applyAlignment="1">
      <alignment horizontal="center"/>
    </xf>
    <xf numFmtId="164" fontId="9" fillId="2" borderId="2" xfId="0" applyNumberFormat="1" applyFont="1" applyFill="1" applyBorder="1" applyAlignment="1">
      <alignment horizontal="center"/>
    </xf>
    <xf numFmtId="166" fontId="9"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4" fontId="11" fillId="2" borderId="2" xfId="0" applyNumberFormat="1" applyFont="1" applyFill="1" applyBorder="1" applyAlignment="1">
      <alignment horizontal="right"/>
    </xf>
    <xf numFmtId="49" fontId="12" fillId="2" borderId="6" xfId="0" applyNumberFormat="1" applyFont="1" applyFill="1" applyBorder="1" applyAlignment="1">
      <alignment horizontal="left" vertical="center"/>
    </xf>
    <xf numFmtId="49" fontId="8" fillId="2" borderId="7" xfId="0" applyNumberFormat="1" applyFont="1" applyFill="1" applyBorder="1" applyAlignment="1">
      <alignment horizontal="left" vertical="center"/>
    </xf>
    <xf numFmtId="49" fontId="12" fillId="2" borderId="7" xfId="0" applyNumberFormat="1" applyFont="1" applyFill="1" applyBorder="1" applyAlignment="1">
      <alignment horizontal="left" vertical="center"/>
    </xf>
    <xf numFmtId="49" fontId="7" fillId="2" borderId="8" xfId="0" applyNumberFormat="1" applyFont="1" applyFill="1" applyBorder="1" applyAlignment="1">
      <alignment horizontal="left" vertical="center"/>
    </xf>
    <xf numFmtId="49" fontId="12" fillId="2" borderId="8" xfId="0" applyNumberFormat="1" applyFont="1" applyFill="1" applyBorder="1" applyAlignment="1">
      <alignment horizontal="left" vertical="center"/>
    </xf>
    <xf numFmtId="3" fontId="7" fillId="2" borderId="9"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49" fontId="12" fillId="2" borderId="9" xfId="0" applyNumberFormat="1" applyFont="1" applyFill="1" applyBorder="1" applyAlignment="1">
      <alignment horizontal="left" vertical="center"/>
    </xf>
    <xf numFmtId="49" fontId="12" fillId="2" borderId="9" xfId="0" applyNumberFormat="1" applyFont="1" applyFill="1" applyBorder="1" applyAlignment="1">
      <alignment horizontal="right" vertical="center"/>
    </xf>
    <xf numFmtId="49" fontId="13" fillId="2" borderId="0" xfId="0" applyNumberFormat="1" applyFont="1" applyFill="1" applyAlignment="1">
      <alignment vertical="center"/>
    </xf>
    <xf numFmtId="0" fontId="10" fillId="2" borderId="6" xfId="0" applyFont="1" applyFill="1" applyBorder="1" applyAlignment="1">
      <alignment horizontal="right"/>
    </xf>
    <xf numFmtId="49" fontId="10" fillId="2" borderId="0" xfId="0" applyNumberFormat="1" applyFont="1" applyFill="1" applyAlignment="1">
      <alignment horizontal="left"/>
    </xf>
    <xf numFmtId="165" fontId="9" fillId="2" borderId="2" xfId="0" applyNumberFormat="1" applyFont="1" applyFill="1" applyBorder="1" applyAlignment="1">
      <alignment horizontal="left"/>
    </xf>
    <xf numFmtId="49" fontId="14" fillId="2" borderId="2" xfId="0" applyNumberFormat="1" applyFont="1" applyFill="1" applyBorder="1" applyAlignment="1">
      <alignment horizontal="center"/>
    </xf>
    <xf numFmtId="164" fontId="11" fillId="2" borderId="2" xfId="0" applyNumberFormat="1" applyFont="1" applyFill="1" applyBorder="1" applyAlignment="1">
      <alignment horizontal="center"/>
    </xf>
    <xf numFmtId="49" fontId="12" fillId="2" borderId="9" xfId="0" applyNumberFormat="1" applyFont="1" applyFill="1" applyBorder="1" applyAlignment="1">
      <alignment horizontal="center" vertical="center"/>
    </xf>
    <xf numFmtId="0" fontId="3" fillId="2" borderId="0" xfId="0" applyFont="1" applyFill="1" applyAlignment="1">
      <alignment horizontal="center" vertical="center"/>
    </xf>
    <xf numFmtId="165" fontId="9" fillId="2" borderId="3" xfId="0" applyNumberFormat="1" applyFont="1" applyFill="1" applyBorder="1" applyAlignment="1">
      <alignment horizontal="center"/>
    </xf>
    <xf numFmtId="49" fontId="12" fillId="2" borderId="8" xfId="0" applyNumberFormat="1" applyFont="1" applyFill="1" applyBorder="1" applyAlignment="1">
      <alignment horizontal="center" vertical="center"/>
    </xf>
    <xf numFmtId="49" fontId="13" fillId="2" borderId="0" xfId="0" applyNumberFormat="1" applyFont="1" applyFill="1" applyAlignment="1">
      <alignment horizontal="center" vertical="center"/>
    </xf>
    <xf numFmtId="49" fontId="14" fillId="2" borderId="8" xfId="0" applyNumberFormat="1" applyFont="1" applyFill="1" applyBorder="1" applyAlignment="1">
      <alignment horizontal="center" vertical="center"/>
    </xf>
    <xf numFmtId="0" fontId="0" fillId="0" borderId="0" xfId="0" applyAlignment="1">
      <alignment horizontal="center"/>
    </xf>
    <xf numFmtId="0" fontId="3" fillId="2" borderId="0" xfId="0" applyFont="1" applyFill="1" applyAlignment="1">
      <alignment horizontal="left" vertical="center"/>
    </xf>
    <xf numFmtId="49" fontId="6" fillId="3" borderId="0" xfId="0" applyNumberFormat="1" applyFont="1" applyFill="1" applyAlignment="1">
      <alignment horizontal="left" vertical="center" wrapText="1"/>
    </xf>
    <xf numFmtId="49" fontId="13" fillId="2" borderId="0" xfId="0" applyNumberFormat="1" applyFont="1" applyFill="1" applyAlignment="1">
      <alignment horizontal="left" vertical="center"/>
    </xf>
    <xf numFmtId="0" fontId="0" fillId="0" borderId="0" xfId="0" applyAlignment="1">
      <alignment horizontal="left"/>
    </xf>
    <xf numFmtId="49" fontId="9" fillId="2" borderId="10" xfId="0" applyNumberFormat="1" applyFont="1" applyFill="1" applyBorder="1" applyAlignment="1">
      <alignment horizontal="left"/>
    </xf>
    <xf numFmtId="165" fontId="9" fillId="2" borderId="10" xfId="0" applyNumberFormat="1" applyFont="1" applyFill="1" applyBorder="1" applyAlignment="1">
      <alignment horizontal="left"/>
    </xf>
    <xf numFmtId="49" fontId="9" fillId="2" borderId="11" xfId="0" applyNumberFormat="1" applyFont="1" applyFill="1" applyBorder="1" applyAlignment="1">
      <alignment horizontal="left"/>
    </xf>
    <xf numFmtId="3" fontId="9" fillId="2" borderId="11" xfId="0" applyNumberFormat="1" applyFont="1" applyFill="1" applyBorder="1" applyAlignment="1">
      <alignment horizontal="center"/>
    </xf>
    <xf numFmtId="164" fontId="9" fillId="2" borderId="11" xfId="0" applyNumberFormat="1" applyFont="1" applyFill="1" applyBorder="1" applyAlignment="1">
      <alignment horizontal="center"/>
    </xf>
    <xf numFmtId="166" fontId="9" fillId="2" borderId="11" xfId="0" applyNumberFormat="1" applyFont="1" applyFill="1" applyBorder="1" applyAlignment="1">
      <alignment horizontal="center"/>
    </xf>
    <xf numFmtId="166" fontId="11" fillId="2" borderId="11" xfId="0" applyNumberFormat="1" applyFont="1" applyFill="1" applyBorder="1" applyAlignment="1">
      <alignment horizontal="center"/>
    </xf>
    <xf numFmtId="164" fontId="11" fillId="2" borderId="11" xfId="0" applyNumberFormat="1" applyFont="1" applyFill="1" applyBorder="1" applyAlignment="1">
      <alignment horizontal="right"/>
    </xf>
    <xf numFmtId="49" fontId="10" fillId="2" borderId="12" xfId="0" applyNumberFormat="1" applyFont="1" applyFill="1" applyBorder="1" applyAlignment="1">
      <alignment horizontal="left"/>
    </xf>
    <xf numFmtId="0" fontId="10" fillId="2" borderId="12" xfId="0" applyFont="1" applyFill="1" applyBorder="1" applyAlignment="1">
      <alignment horizontal="right"/>
    </xf>
    <xf numFmtId="49" fontId="9" fillId="2" borderId="13" xfId="0" applyNumberFormat="1" applyFont="1" applyFill="1" applyBorder="1" applyAlignment="1">
      <alignment horizontal="left"/>
    </xf>
    <xf numFmtId="165" fontId="9" fillId="2" borderId="13" xfId="0" applyNumberFormat="1" applyFont="1" applyFill="1" applyBorder="1" applyAlignment="1">
      <alignment horizontal="left"/>
    </xf>
    <xf numFmtId="49" fontId="9" fillId="2" borderId="14" xfId="0" applyNumberFormat="1" applyFont="1" applyFill="1" applyBorder="1" applyAlignment="1">
      <alignment horizontal="left"/>
    </xf>
    <xf numFmtId="3" fontId="9" fillId="2" borderId="14" xfId="0" applyNumberFormat="1" applyFont="1" applyFill="1" applyBorder="1" applyAlignment="1">
      <alignment horizontal="center"/>
    </xf>
    <xf numFmtId="164" fontId="9" fillId="2" borderId="14" xfId="0" applyNumberFormat="1" applyFont="1" applyFill="1" applyBorder="1" applyAlignment="1">
      <alignment horizontal="center"/>
    </xf>
    <xf numFmtId="166" fontId="9" fillId="2" borderId="14" xfId="0" applyNumberFormat="1" applyFont="1" applyFill="1" applyBorder="1" applyAlignment="1">
      <alignment horizontal="center"/>
    </xf>
    <xf numFmtId="166" fontId="11" fillId="2" borderId="14" xfId="0" applyNumberFormat="1" applyFont="1" applyFill="1" applyBorder="1" applyAlignment="1">
      <alignment horizontal="center"/>
    </xf>
    <xf numFmtId="164" fontId="11" fillId="2" borderId="14" xfId="0" applyNumberFormat="1" applyFont="1" applyFill="1" applyBorder="1" applyAlignment="1">
      <alignment horizontal="right"/>
    </xf>
    <xf numFmtId="164" fontId="9" fillId="2" borderId="2" xfId="0" applyNumberFormat="1" applyFont="1" applyFill="1" applyBorder="1" applyAlignment="1">
      <alignment horizontal="right"/>
    </xf>
    <xf numFmtId="166" fontId="9" fillId="2" borderId="15" xfId="0" applyNumberFormat="1" applyFont="1" applyFill="1" applyBorder="1" applyAlignment="1">
      <alignment horizontal="center"/>
    </xf>
    <xf numFmtId="3" fontId="9" fillId="2" borderId="2" xfId="2" applyNumberFormat="1" applyFont="1" applyFill="1" applyBorder="1" applyAlignment="1">
      <alignment horizontal="center"/>
    </xf>
    <xf numFmtId="167" fontId="9" fillId="2" borderId="2" xfId="2" applyNumberFormat="1" applyFont="1" applyFill="1" applyBorder="1" applyAlignment="1">
      <alignment horizontal="center"/>
    </xf>
    <xf numFmtId="49" fontId="6" fillId="3" borderId="16" xfId="0" applyNumberFormat="1" applyFont="1" applyFill="1" applyBorder="1" applyAlignment="1">
      <alignment horizontal="center" vertical="center" wrapText="1"/>
    </xf>
    <xf numFmtId="49" fontId="13" fillId="2" borderId="17" xfId="0" applyNumberFormat="1" applyFont="1" applyFill="1" applyBorder="1" applyAlignment="1">
      <alignment vertical="center"/>
    </xf>
    <xf numFmtId="169" fontId="9" fillId="2" borderId="2" xfId="2" applyNumberFormat="1" applyFont="1" applyFill="1" applyBorder="1" applyAlignment="1">
      <alignment horizontal="center"/>
    </xf>
    <xf numFmtId="169" fontId="9" fillId="2" borderId="2" xfId="2" applyNumberFormat="1" applyFont="1" applyFill="1" applyBorder="1" applyAlignment="1">
      <alignment horizontal="right"/>
    </xf>
    <xf numFmtId="10" fontId="9" fillId="2" borderId="2" xfId="4" applyNumberFormat="1" applyFont="1" applyFill="1" applyBorder="1" applyAlignment="1">
      <alignment horizontal="center"/>
    </xf>
    <xf numFmtId="169" fontId="25" fillId="2" borderId="2" xfId="2" applyNumberFormat="1" applyFont="1" applyFill="1" applyBorder="1" applyAlignment="1">
      <alignment horizontal="center"/>
    </xf>
    <xf numFmtId="169" fontId="25" fillId="2" borderId="2" xfId="2" applyNumberFormat="1" applyFont="1" applyFill="1" applyBorder="1" applyAlignment="1">
      <alignment horizontal="right"/>
    </xf>
    <xf numFmtId="169" fontId="9" fillId="2" borderId="2" xfId="0" applyNumberFormat="1" applyFont="1" applyFill="1" applyBorder="1" applyAlignment="1">
      <alignment horizontal="center"/>
    </xf>
    <xf numFmtId="164" fontId="0" fillId="0" borderId="0" xfId="0" applyNumberFormat="1"/>
    <xf numFmtId="49" fontId="6" fillId="3" borderId="0" xfId="2" applyNumberFormat="1" applyFont="1" applyFill="1" applyAlignment="1">
      <alignment horizontal="center" vertical="center"/>
    </xf>
    <xf numFmtId="167" fontId="9" fillId="2" borderId="2" xfId="2" applyNumberFormat="1" applyFont="1" applyFill="1" applyBorder="1" applyAlignment="1">
      <alignment horizontal="right"/>
    </xf>
    <xf numFmtId="0" fontId="3" fillId="2" borderId="0" xfId="0" applyFont="1" applyFill="1"/>
    <xf numFmtId="49" fontId="7" fillId="2" borderId="18" xfId="0" applyNumberFormat="1" applyFont="1" applyFill="1" applyBorder="1" applyAlignment="1">
      <alignment horizontal="left"/>
    </xf>
    <xf numFmtId="49" fontId="12" fillId="2" borderId="18" xfId="0" applyNumberFormat="1" applyFont="1" applyFill="1" applyBorder="1" applyAlignment="1">
      <alignment horizontal="left"/>
    </xf>
    <xf numFmtId="3" fontId="7" fillId="2" borderId="19" xfId="0" applyNumberFormat="1" applyFont="1" applyFill="1" applyBorder="1" applyAlignment="1">
      <alignment horizontal="center"/>
    </xf>
    <xf numFmtId="164" fontId="7" fillId="2" borderId="19" xfId="0" applyNumberFormat="1" applyFont="1" applyFill="1" applyBorder="1" applyAlignment="1">
      <alignment horizontal="center"/>
    </xf>
    <xf numFmtId="49" fontId="12" fillId="2" borderId="19" xfId="0" applyNumberFormat="1" applyFont="1" applyFill="1" applyBorder="1" applyAlignment="1">
      <alignment horizontal="left"/>
    </xf>
    <xf numFmtId="49" fontId="12" fillId="2" borderId="6" xfId="0" applyNumberFormat="1" applyFont="1" applyFill="1" applyBorder="1" applyAlignment="1">
      <alignment horizontal="left"/>
    </xf>
    <xf numFmtId="49" fontId="8" fillId="2" borderId="20" xfId="0" applyNumberFormat="1" applyFont="1" applyFill="1" applyBorder="1" applyAlignment="1">
      <alignment horizontal="left"/>
    </xf>
    <xf numFmtId="49" fontId="12" fillId="2" borderId="21" xfId="0" applyNumberFormat="1" applyFont="1" applyFill="1" applyBorder="1" applyAlignment="1">
      <alignment horizontal="left"/>
    </xf>
    <xf numFmtId="49" fontId="7" fillId="2" borderId="22" xfId="0" applyNumberFormat="1" applyFont="1" applyFill="1" applyBorder="1" applyAlignment="1">
      <alignment horizontal="left"/>
    </xf>
    <xf numFmtId="49" fontId="12" fillId="2" borderId="22" xfId="0" applyNumberFormat="1" applyFont="1" applyFill="1" applyBorder="1" applyAlignment="1">
      <alignment horizontal="left"/>
    </xf>
    <xf numFmtId="3" fontId="7" fillId="2" borderId="23" xfId="0" applyNumberFormat="1" applyFont="1" applyFill="1" applyBorder="1" applyAlignment="1">
      <alignment horizontal="center"/>
    </xf>
    <xf numFmtId="164" fontId="7" fillId="2" borderId="23" xfId="0" applyNumberFormat="1" applyFont="1" applyFill="1" applyBorder="1" applyAlignment="1">
      <alignment horizontal="center"/>
    </xf>
    <xf numFmtId="49" fontId="12" fillId="2" borderId="23" xfId="0" applyNumberFormat="1" applyFont="1" applyFill="1" applyBorder="1" applyAlignment="1">
      <alignment horizontal="left"/>
    </xf>
    <xf numFmtId="49" fontId="12" fillId="2" borderId="23" xfId="0" applyNumberFormat="1" applyFont="1" applyFill="1" applyBorder="1" applyAlignment="1">
      <alignment horizontal="right"/>
    </xf>
    <xf numFmtId="49" fontId="13" fillId="2" borderId="0" xfId="0" applyNumberFormat="1" applyFont="1" applyFill="1"/>
    <xf numFmtId="169" fontId="25" fillId="2" borderId="0" xfId="0" applyNumberFormat="1" applyFont="1" applyFill="1" applyAlignment="1">
      <alignment horizontal="right"/>
    </xf>
    <xf numFmtId="49" fontId="12" fillId="2" borderId="20" xfId="0" applyNumberFormat="1" applyFont="1" applyFill="1" applyBorder="1" applyAlignment="1">
      <alignment horizontal="left"/>
    </xf>
    <xf numFmtId="49" fontId="14" fillId="2" borderId="22" xfId="0" applyNumberFormat="1" applyFont="1" applyFill="1" applyBorder="1" applyAlignment="1">
      <alignment horizontal="left"/>
    </xf>
    <xf numFmtId="49" fontId="12" fillId="2" borderId="23" xfId="0" applyNumberFormat="1" applyFont="1" applyFill="1" applyBorder="1" applyAlignment="1">
      <alignment horizontal="center"/>
    </xf>
    <xf numFmtId="3" fontId="9" fillId="2" borderId="2" xfId="2" applyNumberFormat="1" applyFont="1" applyFill="1" applyBorder="1" applyAlignment="1">
      <alignment horizontal="right"/>
    </xf>
    <xf numFmtId="0" fontId="16" fillId="0" borderId="0" xfId="3"/>
    <xf numFmtId="0" fontId="16" fillId="0" borderId="0" xfId="3" applyAlignment="1">
      <alignment horizontal="center"/>
    </xf>
    <xf numFmtId="0" fontId="26" fillId="0" borderId="0" xfId="3" applyFont="1"/>
    <xf numFmtId="49" fontId="20" fillId="4" borderId="24" xfId="3" applyNumberFormat="1" applyFont="1" applyFill="1" applyBorder="1" applyAlignment="1">
      <alignment vertical="top"/>
    </xf>
    <xf numFmtId="0" fontId="20" fillId="4" borderId="25" xfId="3" applyFont="1" applyFill="1" applyBorder="1" applyAlignment="1">
      <alignment vertical="top"/>
    </xf>
    <xf numFmtId="0" fontId="20" fillId="4" borderId="26" xfId="3" applyFont="1" applyFill="1" applyBorder="1" applyAlignment="1">
      <alignment vertical="top"/>
    </xf>
    <xf numFmtId="0" fontId="20" fillId="4" borderId="1" xfId="3" applyFont="1" applyFill="1" applyBorder="1"/>
    <xf numFmtId="49" fontId="20" fillId="4" borderId="27" xfId="3" applyNumberFormat="1" applyFont="1" applyFill="1" applyBorder="1" applyAlignment="1">
      <alignment vertical="top"/>
    </xf>
    <xf numFmtId="0" fontId="20" fillId="4" borderId="28" xfId="3" applyFont="1" applyFill="1" applyBorder="1" applyAlignment="1">
      <alignment horizontal="left"/>
    </xf>
    <xf numFmtId="2" fontId="7" fillId="2" borderId="19" xfId="0" applyNumberFormat="1" applyFont="1" applyFill="1" applyBorder="1" applyAlignment="1">
      <alignment horizontal="right"/>
    </xf>
    <xf numFmtId="10" fontId="7" fillId="2" borderId="19" xfId="4" applyNumberFormat="1" applyFont="1" applyFill="1" applyBorder="1" applyAlignment="1">
      <alignment horizontal="center"/>
    </xf>
    <xf numFmtId="166" fontId="7" fillId="2" borderId="29" xfId="0" applyNumberFormat="1" applyFont="1" applyFill="1" applyBorder="1" applyAlignment="1">
      <alignment horizontal="center"/>
    </xf>
    <xf numFmtId="169" fontId="7" fillId="2" borderId="19" xfId="0" applyNumberFormat="1" applyFont="1" applyFill="1" applyBorder="1" applyAlignment="1">
      <alignment horizontal="right"/>
    </xf>
    <xf numFmtId="170" fontId="3" fillId="2" borderId="0" xfId="0" applyNumberFormat="1" applyFont="1" applyFill="1"/>
    <xf numFmtId="169" fontId="27" fillId="2" borderId="19" xfId="0" applyNumberFormat="1" applyFont="1" applyFill="1" applyBorder="1" applyAlignment="1">
      <alignment horizontal="right"/>
    </xf>
    <xf numFmtId="10" fontId="27" fillId="2" borderId="19" xfId="4" applyNumberFormat="1" applyFont="1" applyFill="1" applyBorder="1" applyAlignment="1">
      <alignment horizontal="center"/>
    </xf>
    <xf numFmtId="0" fontId="19" fillId="4" borderId="1" xfId="3" applyFont="1" applyFill="1" applyBorder="1"/>
    <xf numFmtId="169" fontId="7" fillId="2" borderId="9" xfId="0" applyNumberFormat="1" applyFont="1" applyFill="1" applyBorder="1" applyAlignment="1">
      <alignment horizontal="center" vertical="center"/>
    </xf>
    <xf numFmtId="169" fontId="9" fillId="2" borderId="2" xfId="1" applyNumberFormat="1" applyFont="1" applyFill="1" applyBorder="1" applyAlignment="1">
      <alignment horizontal="center"/>
    </xf>
    <xf numFmtId="169" fontId="7" fillId="2" borderId="19" xfId="1" applyNumberFormat="1" applyFont="1" applyFill="1" applyBorder="1" applyAlignment="1">
      <alignment horizontal="center"/>
    </xf>
    <xf numFmtId="169" fontId="14" fillId="2" borderId="2" xfId="0" applyNumberFormat="1" applyFont="1" applyFill="1" applyBorder="1" applyAlignment="1">
      <alignment horizontal="center"/>
    </xf>
    <xf numFmtId="169" fontId="7" fillId="2" borderId="19" xfId="0" applyNumberFormat="1" applyFont="1" applyFill="1" applyBorder="1" applyAlignment="1">
      <alignment horizontal="center"/>
    </xf>
    <xf numFmtId="169" fontId="0" fillId="0" borderId="0" xfId="0" applyNumberFormat="1"/>
    <xf numFmtId="169" fontId="7" fillId="2" borderId="19" xfId="1" applyNumberFormat="1" applyFont="1" applyFill="1" applyBorder="1" applyAlignment="1">
      <alignment horizontal="right"/>
    </xf>
    <xf numFmtId="169" fontId="27" fillId="2" borderId="19" xfId="1" applyNumberFormat="1" applyFont="1" applyFill="1" applyBorder="1" applyAlignment="1">
      <alignment horizontal="right"/>
    </xf>
    <xf numFmtId="0" fontId="20" fillId="4" borderId="0" xfId="3" applyFont="1" applyFill="1"/>
    <xf numFmtId="0" fontId="20" fillId="4" borderId="0" xfId="3" applyFont="1" applyFill="1" applyAlignment="1">
      <alignment horizontal="left"/>
    </xf>
    <xf numFmtId="8" fontId="16" fillId="0" borderId="0" xfId="3" applyNumberFormat="1"/>
    <xf numFmtId="169" fontId="16" fillId="0" borderId="0" xfId="3" applyNumberFormat="1" applyAlignment="1">
      <alignment horizontal="right"/>
    </xf>
    <xf numFmtId="8" fontId="16" fillId="0" borderId="0" xfId="3" applyNumberFormat="1" applyAlignment="1">
      <alignment horizontal="right"/>
    </xf>
    <xf numFmtId="0" fontId="19" fillId="4" borderId="28" xfId="3" applyFont="1" applyFill="1" applyBorder="1"/>
    <xf numFmtId="0" fontId="22" fillId="0" borderId="0" xfId="3" applyFont="1" applyAlignment="1">
      <alignment horizontal="center"/>
    </xf>
    <xf numFmtId="0" fontId="19" fillId="4" borderId="28" xfId="3" applyFont="1" applyFill="1" applyBorder="1" applyAlignment="1">
      <alignment horizontal="left"/>
    </xf>
    <xf numFmtId="49" fontId="19" fillId="4" borderId="27" xfId="3" applyNumberFormat="1" applyFont="1" applyFill="1" applyBorder="1" applyAlignment="1">
      <alignment vertical="top"/>
    </xf>
    <xf numFmtId="49" fontId="19" fillId="4" borderId="30" xfId="3" applyNumberFormat="1" applyFont="1" applyFill="1" applyBorder="1" applyAlignment="1">
      <alignment vertical="top"/>
    </xf>
    <xf numFmtId="0" fontId="28" fillId="0" borderId="0" xfId="3" applyFont="1" applyAlignment="1">
      <alignment horizontal="center"/>
    </xf>
    <xf numFmtId="0" fontId="22" fillId="0" borderId="31" xfId="3" applyFont="1" applyBorder="1" applyAlignment="1">
      <alignment horizontal="center"/>
    </xf>
    <xf numFmtId="0" fontId="22" fillId="0" borderId="31" xfId="3" applyFont="1" applyBorder="1"/>
    <xf numFmtId="10" fontId="22" fillId="0" borderId="31" xfId="4" applyNumberFormat="1" applyFont="1" applyBorder="1" applyAlignment="1">
      <alignment horizontal="center"/>
    </xf>
    <xf numFmtId="49" fontId="21" fillId="4" borderId="0" xfId="3" applyNumberFormat="1" applyFont="1" applyFill="1" applyAlignment="1">
      <alignment vertical="top"/>
    </xf>
    <xf numFmtId="0" fontId="21" fillId="4" borderId="0" xfId="3" applyFont="1" applyFill="1"/>
    <xf numFmtId="0" fontId="22" fillId="0" borderId="0" xfId="3" applyFont="1"/>
    <xf numFmtId="0" fontId="22" fillId="0" borderId="35" xfId="3" applyFont="1" applyBorder="1"/>
    <xf numFmtId="10" fontId="22" fillId="0" borderId="0" xfId="3" applyNumberFormat="1" applyFont="1" applyAlignment="1">
      <alignment horizontal="center"/>
    </xf>
    <xf numFmtId="10" fontId="22" fillId="0" borderId="0" xfId="4" applyNumberFormat="1" applyFont="1" applyBorder="1" applyAlignment="1">
      <alignment horizontal="center"/>
    </xf>
    <xf numFmtId="169" fontId="22" fillId="0" borderId="0" xfId="3" applyNumberFormat="1" applyFont="1" applyAlignment="1">
      <alignment horizontal="center"/>
    </xf>
    <xf numFmtId="49" fontId="21" fillId="4" borderId="36" xfId="3" applyNumberFormat="1" applyFont="1" applyFill="1" applyBorder="1" applyAlignment="1">
      <alignment vertical="top"/>
    </xf>
    <xf numFmtId="0" fontId="21" fillId="4" borderId="37" xfId="3" applyFont="1" applyFill="1" applyBorder="1"/>
    <xf numFmtId="0" fontId="16" fillId="0" borderId="38" xfId="3" applyBorder="1"/>
    <xf numFmtId="0" fontId="16" fillId="0" borderId="38" xfId="3" applyBorder="1" applyAlignment="1">
      <alignment horizontal="center"/>
    </xf>
    <xf numFmtId="10" fontId="22" fillId="0" borderId="39" xfId="4" applyNumberFormat="1" applyFont="1" applyBorder="1" applyAlignment="1">
      <alignment horizontal="center"/>
    </xf>
    <xf numFmtId="8" fontId="23" fillId="0" borderId="40" xfId="3" applyNumberFormat="1" applyFont="1" applyBorder="1" applyAlignment="1">
      <alignment horizontal="center"/>
    </xf>
    <xf numFmtId="8" fontId="22" fillId="0" borderId="35" xfId="3" applyNumberFormat="1" applyFont="1" applyBorder="1" applyAlignment="1">
      <alignment horizontal="center"/>
    </xf>
    <xf numFmtId="8" fontId="23" fillId="0" borderId="35" xfId="3" applyNumberFormat="1" applyFont="1" applyBorder="1" applyAlignment="1">
      <alignment horizontal="center"/>
    </xf>
    <xf numFmtId="171" fontId="3" fillId="2" borderId="0" xfId="0" applyNumberFormat="1" applyFont="1" applyFill="1"/>
    <xf numFmtId="49" fontId="7" fillId="2" borderId="0" xfId="0" applyNumberFormat="1" applyFont="1" applyFill="1" applyAlignment="1">
      <alignment horizontal="left"/>
    </xf>
    <xf numFmtId="49" fontId="12" fillId="2" borderId="0" xfId="0" applyNumberFormat="1" applyFont="1" applyFill="1" applyAlignment="1">
      <alignment horizontal="left"/>
    </xf>
    <xf numFmtId="3" fontId="7" fillId="2" borderId="0" xfId="0" applyNumberFormat="1" applyFont="1" applyFill="1" applyAlignment="1">
      <alignment horizontal="center"/>
    </xf>
    <xf numFmtId="169" fontId="7" fillId="2" borderId="0" xfId="0" applyNumberFormat="1" applyFont="1" applyFill="1" applyAlignment="1">
      <alignment horizontal="center"/>
    </xf>
    <xf numFmtId="164" fontId="7" fillId="2" borderId="0" xfId="0" applyNumberFormat="1" applyFont="1" applyFill="1" applyAlignment="1">
      <alignment horizontal="center"/>
    </xf>
    <xf numFmtId="169" fontId="7" fillId="2" borderId="0" xfId="1" applyNumberFormat="1" applyFont="1" applyFill="1" applyBorder="1" applyAlignment="1">
      <alignment horizontal="center"/>
    </xf>
    <xf numFmtId="2" fontId="7" fillId="2" borderId="0" xfId="0" applyNumberFormat="1" applyFont="1" applyFill="1" applyAlignment="1">
      <alignment horizontal="center"/>
    </xf>
    <xf numFmtId="169" fontId="27" fillId="2" borderId="0" xfId="1" applyNumberFormat="1" applyFont="1" applyFill="1" applyBorder="1" applyAlignment="1">
      <alignment horizontal="right"/>
    </xf>
    <xf numFmtId="164" fontId="7" fillId="2" borderId="0" xfId="0" applyNumberFormat="1" applyFont="1" applyFill="1" applyAlignment="1">
      <alignment horizontal="right"/>
    </xf>
    <xf numFmtId="49" fontId="7" fillId="2" borderId="41" xfId="0" applyNumberFormat="1" applyFont="1" applyFill="1" applyBorder="1" applyAlignment="1">
      <alignment horizontal="left"/>
    </xf>
    <xf numFmtId="49" fontId="12" fillId="2" borderId="41" xfId="0" applyNumberFormat="1" applyFont="1" applyFill="1" applyBorder="1" applyAlignment="1">
      <alignment horizontal="left"/>
    </xf>
    <xf numFmtId="3" fontId="7" fillId="2" borderId="42" xfId="0" applyNumberFormat="1" applyFont="1" applyFill="1" applyBorder="1" applyAlignment="1">
      <alignment horizontal="center"/>
    </xf>
    <xf numFmtId="164" fontId="7" fillId="2" borderId="42" xfId="0" applyNumberFormat="1" applyFont="1" applyFill="1" applyBorder="1" applyAlignment="1">
      <alignment horizontal="center"/>
    </xf>
    <xf numFmtId="166" fontId="7" fillId="2" borderId="42" xfId="0" applyNumberFormat="1" applyFont="1" applyFill="1" applyBorder="1" applyAlignment="1">
      <alignment horizontal="center"/>
    </xf>
    <xf numFmtId="49" fontId="12" fillId="2" borderId="42" xfId="0" applyNumberFormat="1" applyFont="1" applyFill="1" applyBorder="1" applyAlignment="1">
      <alignment horizontal="left"/>
    </xf>
    <xf numFmtId="10" fontId="7" fillId="2" borderId="42" xfId="4" applyNumberFormat="1" applyFont="1" applyFill="1" applyBorder="1" applyAlignment="1">
      <alignment horizontal="center"/>
    </xf>
    <xf numFmtId="10" fontId="27" fillId="2" borderId="42" xfId="4" applyNumberFormat="1" applyFont="1" applyFill="1" applyBorder="1" applyAlignment="1">
      <alignment horizontal="center"/>
    </xf>
    <xf numFmtId="2" fontId="7" fillId="2" borderId="42" xfId="0" applyNumberFormat="1" applyFont="1" applyFill="1" applyBorder="1" applyAlignment="1">
      <alignment horizontal="right"/>
    </xf>
    <xf numFmtId="169" fontId="7" fillId="2" borderId="42" xfId="0" applyNumberFormat="1" applyFont="1" applyFill="1" applyBorder="1" applyAlignment="1">
      <alignment horizontal="right"/>
    </xf>
    <xf numFmtId="168" fontId="16" fillId="0" borderId="0" xfId="0" applyNumberFormat="1" applyFont="1"/>
    <xf numFmtId="172" fontId="0" fillId="0" borderId="0" xfId="0" applyNumberFormat="1"/>
    <xf numFmtId="169" fontId="24" fillId="2" borderId="0" xfId="0" applyNumberFormat="1" applyFont="1" applyFill="1"/>
    <xf numFmtId="169" fontId="16" fillId="0" borderId="0" xfId="0" applyNumberFormat="1" applyFont="1"/>
    <xf numFmtId="169" fontId="16" fillId="0" borderId="0" xfId="3" applyNumberFormat="1"/>
    <xf numFmtId="169" fontId="22" fillId="0" borderId="0" xfId="3" applyNumberFormat="1" applyFont="1"/>
    <xf numFmtId="8" fontId="22" fillId="5" borderId="31" xfId="3" applyNumberFormat="1" applyFont="1" applyFill="1" applyBorder="1" applyAlignment="1">
      <alignment horizontal="center"/>
    </xf>
    <xf numFmtId="8" fontId="22" fillId="6" borderId="31" xfId="3" applyNumberFormat="1" applyFont="1" applyFill="1" applyBorder="1" applyAlignment="1">
      <alignment horizontal="center"/>
    </xf>
    <xf numFmtId="8" fontId="22" fillId="0" borderId="0" xfId="3" applyNumberFormat="1" applyFont="1" applyAlignment="1">
      <alignment horizontal="center"/>
    </xf>
    <xf numFmtId="8" fontId="23" fillId="0" borderId="0" xfId="3" applyNumberFormat="1" applyFont="1" applyAlignment="1">
      <alignment horizontal="center"/>
    </xf>
    <xf numFmtId="8" fontId="23" fillId="0" borderId="38" xfId="3" applyNumberFormat="1" applyFont="1" applyBorder="1" applyAlignment="1">
      <alignment horizontal="center"/>
    </xf>
    <xf numFmtId="10" fontId="22" fillId="0" borderId="35" xfId="4" applyNumberFormat="1" applyFont="1" applyBorder="1" applyAlignment="1">
      <alignment horizontal="center"/>
    </xf>
    <xf numFmtId="0" fontId="0" fillId="0" borderId="44" xfId="0" applyBorder="1"/>
    <xf numFmtId="16" fontId="0" fillId="0" borderId="44" xfId="0" applyNumberFormat="1" applyBorder="1"/>
    <xf numFmtId="8" fontId="0" fillId="0" borderId="44" xfId="0" applyNumberFormat="1" applyBorder="1" applyAlignment="1">
      <alignment horizontal="center"/>
    </xf>
    <xf numFmtId="164" fontId="3" fillId="2" borderId="0" xfId="0" applyNumberFormat="1" applyFont="1" applyFill="1"/>
    <xf numFmtId="49" fontId="6" fillId="3" borderId="0" xfId="5" applyNumberFormat="1" applyFont="1" applyFill="1" applyAlignment="1">
      <alignment horizontal="center" vertical="center" wrapText="1"/>
    </xf>
    <xf numFmtId="0" fontId="29" fillId="0" borderId="0" xfId="6" applyFont="1"/>
    <xf numFmtId="0" fontId="29" fillId="0" borderId="0" xfId="6" applyFont="1" applyAlignment="1">
      <alignment horizontal="center"/>
    </xf>
    <xf numFmtId="0" fontId="29" fillId="0" borderId="0" xfId="6" applyFont="1" applyAlignment="1">
      <alignment horizontal="left"/>
    </xf>
    <xf numFmtId="14" fontId="29" fillId="0" borderId="0" xfId="6" applyNumberFormat="1" applyFont="1" applyAlignment="1">
      <alignment horizontal="center"/>
    </xf>
    <xf numFmtId="3" fontId="29" fillId="0" borderId="0" xfId="6" applyNumberFormat="1" applyFont="1" applyAlignment="1">
      <alignment horizontal="right"/>
    </xf>
    <xf numFmtId="8" fontId="29" fillId="0" borderId="0" xfId="6" applyNumberFormat="1" applyFont="1" applyAlignment="1">
      <alignment horizontal="right"/>
    </xf>
    <xf numFmtId="10" fontId="29" fillId="0" borderId="0" xfId="7" applyNumberFormat="1" applyFont="1" applyAlignment="1">
      <alignment horizontal="center"/>
    </xf>
    <xf numFmtId="0" fontId="29" fillId="0" borderId="0" xfId="6" applyFont="1" applyAlignment="1">
      <alignment horizontal="right"/>
    </xf>
    <xf numFmtId="8" fontId="27" fillId="0" borderId="35" xfId="3" applyNumberFormat="1" applyFont="1" applyBorder="1" applyAlignment="1">
      <alignment horizontal="center"/>
    </xf>
    <xf numFmtId="10" fontId="23" fillId="0" borderId="35" xfId="4" applyNumberFormat="1" applyFont="1" applyBorder="1" applyAlignment="1">
      <alignment horizontal="center"/>
    </xf>
    <xf numFmtId="10" fontId="23" fillId="0" borderId="40" xfId="4" applyNumberFormat="1" applyFont="1" applyBorder="1" applyAlignment="1">
      <alignment horizontal="center"/>
    </xf>
    <xf numFmtId="8" fontId="27" fillId="0" borderId="0" xfId="3" applyNumberFormat="1" applyFont="1" applyAlignment="1">
      <alignment horizontal="center"/>
    </xf>
    <xf numFmtId="49" fontId="20" fillId="4" borderId="25" xfId="3" applyNumberFormat="1" applyFont="1" applyFill="1" applyBorder="1" applyAlignment="1">
      <alignment vertical="top"/>
    </xf>
    <xf numFmtId="0" fontId="19" fillId="4" borderId="51" xfId="3" applyFont="1" applyFill="1" applyBorder="1"/>
    <xf numFmtId="0" fontId="19" fillId="4" borderId="52" xfId="3" applyFont="1" applyFill="1" applyBorder="1"/>
    <xf numFmtId="0" fontId="19" fillId="9" borderId="43" xfId="3" applyFont="1" applyFill="1" applyBorder="1" applyAlignment="1">
      <alignment vertical="center"/>
    </xf>
    <xf numFmtId="0" fontId="19" fillId="9" borderId="38" xfId="3" applyFont="1" applyFill="1" applyBorder="1" applyAlignment="1">
      <alignment vertical="center"/>
    </xf>
    <xf numFmtId="0" fontId="19" fillId="9" borderId="38" xfId="3" applyFont="1" applyFill="1" applyBorder="1" applyAlignment="1">
      <alignment horizontal="center" vertical="center"/>
    </xf>
    <xf numFmtId="0" fontId="19" fillId="9" borderId="40" xfId="3" applyFont="1" applyFill="1" applyBorder="1" applyAlignment="1">
      <alignment vertical="center"/>
    </xf>
    <xf numFmtId="49" fontId="19" fillId="4" borderId="26" xfId="3" applyNumberFormat="1" applyFont="1" applyFill="1" applyBorder="1" applyAlignment="1">
      <alignment vertical="top"/>
    </xf>
    <xf numFmtId="0" fontId="19" fillId="9" borderId="21" xfId="3" applyFont="1" applyFill="1" applyBorder="1" applyAlignment="1">
      <alignment vertical="center"/>
    </xf>
    <xf numFmtId="0" fontId="19" fillId="9" borderId="53" xfId="3" applyFont="1" applyFill="1" applyBorder="1" applyAlignment="1">
      <alignment vertical="center"/>
    </xf>
    <xf numFmtId="0" fontId="26" fillId="8" borderId="44" xfId="0" applyFont="1" applyFill="1" applyBorder="1" applyAlignment="1">
      <alignment horizontal="center"/>
    </xf>
    <xf numFmtId="0" fontId="30" fillId="8" borderId="32" xfId="3" applyFont="1" applyFill="1" applyBorder="1"/>
    <xf numFmtId="0" fontId="30" fillId="8" borderId="33" xfId="3" applyFont="1" applyFill="1" applyBorder="1"/>
    <xf numFmtId="0" fontId="30" fillId="8" borderId="33" xfId="3" applyFont="1" applyFill="1" applyBorder="1" applyAlignment="1">
      <alignment horizontal="center"/>
    </xf>
    <xf numFmtId="0" fontId="30" fillId="8" borderId="34" xfId="3" applyFont="1" applyFill="1" applyBorder="1" applyAlignment="1">
      <alignment horizontal="center"/>
    </xf>
    <xf numFmtId="0" fontId="32" fillId="4" borderId="0" xfId="8" applyFont="1" applyFill="1" applyAlignment="1">
      <alignment horizontal="left" vertical="center"/>
    </xf>
    <xf numFmtId="0" fontId="33" fillId="4" borderId="0" xfId="8" applyFont="1" applyFill="1" applyAlignment="1">
      <alignment vertical="center"/>
    </xf>
    <xf numFmtId="0" fontId="34" fillId="4" borderId="0" xfId="8" applyFont="1" applyFill="1" applyAlignment="1">
      <alignment vertical="center"/>
    </xf>
    <xf numFmtId="0" fontId="34" fillId="0" borderId="0" xfId="8" applyFont="1" applyAlignment="1">
      <alignment vertical="center"/>
    </xf>
    <xf numFmtId="0" fontId="35" fillId="4" borderId="0" xfId="8" quotePrefix="1" applyFont="1" applyFill="1" applyAlignment="1">
      <alignment horizontal="left"/>
    </xf>
    <xf numFmtId="0" fontId="36" fillId="0" borderId="0" xfId="8" applyFont="1"/>
    <xf numFmtId="0" fontId="37" fillId="4" borderId="0" xfId="8" applyFont="1" applyFill="1"/>
    <xf numFmtId="0" fontId="38" fillId="0" borderId="0" xfId="8" applyFont="1"/>
    <xf numFmtId="0" fontId="40" fillId="0" borderId="0" xfId="8" applyFont="1"/>
    <xf numFmtId="0" fontId="37" fillId="4" borderId="0" xfId="8" quotePrefix="1" applyFont="1" applyFill="1" applyAlignment="1">
      <alignment horizontal="left"/>
    </xf>
    <xf numFmtId="0" fontId="38" fillId="0" borderId="54" xfId="8" applyFont="1" applyBorder="1"/>
    <xf numFmtId="0" fontId="37" fillId="4" borderId="54" xfId="8" quotePrefix="1" applyFont="1" applyFill="1" applyBorder="1" applyAlignment="1">
      <alignment horizontal="left"/>
    </xf>
    <xf numFmtId="0" fontId="38" fillId="4" borderId="0" xfId="8" applyFont="1" applyFill="1"/>
    <xf numFmtId="0" fontId="38" fillId="4" borderId="0" xfId="8" applyFont="1" applyFill="1" applyAlignment="1">
      <alignment horizontal="left" vertical="top"/>
    </xf>
    <xf numFmtId="0" fontId="40" fillId="4" borderId="0" xfId="8" applyFont="1" applyFill="1" applyAlignment="1">
      <alignment horizontal="center" vertical="center"/>
    </xf>
    <xf numFmtId="0" fontId="31" fillId="4" borderId="0" xfId="8" applyFill="1" applyAlignment="1">
      <alignment horizontal="center"/>
    </xf>
    <xf numFmtId="0" fontId="40" fillId="4" borderId="0" xfId="8" applyFont="1" applyFill="1" applyAlignment="1">
      <alignment horizontal="left" vertical="center"/>
    </xf>
    <xf numFmtId="0" fontId="40" fillId="4" borderId="0" xfId="8" applyFont="1" applyFill="1" applyAlignment="1">
      <alignment horizontal="centerContinuous" wrapText="1"/>
    </xf>
    <xf numFmtId="0" fontId="19" fillId="0" borderId="55" xfId="8" applyFont="1" applyBorder="1" applyAlignment="1">
      <alignment horizontal="centerContinuous" wrapText="1"/>
    </xf>
    <xf numFmtId="0" fontId="19" fillId="0" borderId="56" xfId="8" applyFont="1" applyBorder="1" applyAlignment="1">
      <alignment horizontal="centerContinuous" wrapText="1"/>
    </xf>
    <xf numFmtId="0" fontId="40" fillId="0" borderId="0" xfId="8" applyFont="1" applyAlignment="1">
      <alignment horizontal="left" wrapText="1"/>
    </xf>
    <xf numFmtId="0" fontId="40" fillId="0" borderId="0" xfId="8" applyFont="1" applyAlignment="1">
      <alignment horizontal="centerContinuous" wrapText="1"/>
    </xf>
    <xf numFmtId="0" fontId="40" fillId="0" borderId="32" xfId="8" applyFont="1" applyBorder="1"/>
    <xf numFmtId="0" fontId="41" fillId="0" borderId="33" xfId="8" applyFont="1" applyBorder="1" applyAlignment="1">
      <alignment vertical="center"/>
    </xf>
    <xf numFmtId="0" fontId="42" fillId="10" borderId="57" xfId="8" quotePrefix="1" applyFont="1" applyFill="1" applyBorder="1" applyAlignment="1">
      <alignment horizontal="centerContinuous" wrapText="1"/>
    </xf>
    <xf numFmtId="0" fontId="42" fillId="10" borderId="58" xfId="8" quotePrefix="1" applyFont="1" applyFill="1" applyBorder="1" applyAlignment="1">
      <alignment horizontal="centerContinuous" wrapText="1"/>
    </xf>
    <xf numFmtId="0" fontId="40" fillId="0" borderId="30" xfId="8" applyFont="1" applyBorder="1"/>
    <xf numFmtId="0" fontId="43" fillId="0" borderId="0" xfId="8" applyFont="1" applyAlignment="1">
      <alignment horizontal="right"/>
    </xf>
    <xf numFmtId="0" fontId="41" fillId="0" borderId="59" xfId="8" applyFont="1" applyBorder="1" applyAlignment="1">
      <alignment horizontal="center"/>
    </xf>
    <xf numFmtId="0" fontId="41" fillId="0" borderId="60" xfId="8" applyFont="1" applyBorder="1" applyAlignment="1">
      <alignment horizontal="center"/>
    </xf>
    <xf numFmtId="0" fontId="41" fillId="0" borderId="61" xfId="8" applyFont="1" applyBorder="1" applyAlignment="1">
      <alignment horizontal="center"/>
    </xf>
    <xf numFmtId="0" fontId="41" fillId="0" borderId="62" xfId="8" applyFont="1" applyBorder="1" applyAlignment="1">
      <alignment horizontal="center"/>
    </xf>
    <xf numFmtId="0" fontId="41" fillId="0" borderId="63" xfId="8" applyFont="1" applyBorder="1" applyAlignment="1">
      <alignment horizontal="left"/>
    </xf>
    <xf numFmtId="0" fontId="41" fillId="0" borderId="64" xfId="8" applyFont="1" applyBorder="1" applyAlignment="1">
      <alignment horizontal="left"/>
    </xf>
    <xf numFmtId="0" fontId="41" fillId="0" borderId="65" xfId="8" quotePrefix="1" applyFont="1" applyBorder="1" applyAlignment="1">
      <alignment horizontal="centerContinuous" wrapText="1"/>
    </xf>
    <xf numFmtId="0" fontId="41" fillId="0" borderId="66" xfId="8" quotePrefix="1" applyFont="1" applyBorder="1" applyAlignment="1">
      <alignment horizontal="centerContinuous" wrapText="1"/>
    </xf>
    <xf numFmtId="0" fontId="43" fillId="11" borderId="67" xfId="8" applyFont="1" applyFill="1" applyBorder="1"/>
    <xf numFmtId="0" fontId="44" fillId="11" borderId="68" xfId="8" applyFont="1" applyFill="1" applyBorder="1"/>
    <xf numFmtId="0" fontId="41" fillId="11" borderId="69" xfId="8" applyFont="1" applyFill="1" applyBorder="1" applyAlignment="1">
      <alignment horizontal="center"/>
    </xf>
    <xf numFmtId="0" fontId="41" fillId="11" borderId="70" xfId="8" applyFont="1" applyFill="1" applyBorder="1" applyAlignment="1">
      <alignment horizontal="center"/>
    </xf>
    <xf numFmtId="0" fontId="45" fillId="4" borderId="71" xfId="8" applyFont="1" applyFill="1" applyBorder="1"/>
    <xf numFmtId="0" fontId="45" fillId="4" borderId="54" xfId="8" applyFont="1" applyFill="1" applyBorder="1"/>
    <xf numFmtId="0" fontId="36" fillId="0" borderId="72" xfId="8" applyFont="1" applyBorder="1"/>
    <xf numFmtId="0" fontId="36" fillId="0" borderId="73" xfId="8" applyFont="1" applyBorder="1"/>
    <xf numFmtId="0" fontId="45" fillId="4" borderId="74" xfId="8" applyFont="1" applyFill="1" applyBorder="1"/>
    <xf numFmtId="0" fontId="45" fillId="4" borderId="75" xfId="8" applyFont="1" applyFill="1" applyBorder="1"/>
    <xf numFmtId="0" fontId="36" fillId="0" borderId="57" xfId="8" applyFont="1" applyBorder="1"/>
    <xf numFmtId="0" fontId="36" fillId="0" borderId="76" xfId="8" applyFont="1" applyBorder="1"/>
    <xf numFmtId="0" fontId="46" fillId="0" borderId="0" xfId="8" applyFont="1"/>
    <xf numFmtId="0" fontId="38" fillId="0" borderId="72" xfId="8" applyFont="1" applyBorder="1"/>
    <xf numFmtId="0" fontId="38" fillId="0" borderId="73" xfId="8" applyFont="1" applyBorder="1"/>
    <xf numFmtId="0" fontId="38" fillId="0" borderId="57" xfId="8" applyFont="1" applyBorder="1"/>
    <xf numFmtId="0" fontId="38" fillId="0" borderId="76" xfId="8" applyFont="1" applyBorder="1"/>
    <xf numFmtId="0" fontId="45" fillId="4" borderId="77" xfId="8" applyFont="1" applyFill="1" applyBorder="1"/>
    <xf numFmtId="0" fontId="45" fillId="4" borderId="78" xfId="8" applyFont="1" applyFill="1" applyBorder="1"/>
    <xf numFmtId="0" fontId="38" fillId="0" borderId="79" xfId="8" applyFont="1" applyBorder="1"/>
    <xf numFmtId="0" fontId="38" fillId="0" borderId="80" xfId="8" applyFont="1" applyBorder="1"/>
    <xf numFmtId="0" fontId="34" fillId="12" borderId="0" xfId="8" applyFont="1" applyFill="1" applyAlignment="1">
      <alignment vertical="center"/>
    </xf>
    <xf numFmtId="0" fontId="38" fillId="12" borderId="0" xfId="8" applyFont="1" applyFill="1"/>
    <xf numFmtId="0" fontId="40" fillId="12" borderId="0" xfId="8" applyFont="1" applyFill="1"/>
    <xf numFmtId="0" fontId="41" fillId="4" borderId="0" xfId="8" applyFont="1" applyFill="1" applyAlignment="1">
      <alignment horizontal="right" vertical="center"/>
    </xf>
    <xf numFmtId="0" fontId="40" fillId="12" borderId="0" xfId="8" applyFont="1" applyFill="1" applyAlignment="1">
      <alignment horizontal="centerContinuous" wrapText="1"/>
    </xf>
    <xf numFmtId="0" fontId="38" fillId="13" borderId="0" xfId="8" applyFont="1" applyFill="1"/>
    <xf numFmtId="0" fontId="33" fillId="4" borderId="0" xfId="0" applyFont="1" applyFill="1"/>
    <xf numFmtId="0" fontId="38" fillId="4" borderId="0" xfId="0" applyFont="1" applyFill="1"/>
    <xf numFmtId="0" fontId="35" fillId="4" borderId="0" xfId="0" applyFont="1" applyFill="1"/>
    <xf numFmtId="0" fontId="41" fillId="0" borderId="81" xfId="0" applyFont="1" applyBorder="1" applyAlignment="1">
      <alignment horizontal="centerContinuous" vertical="center"/>
    </xf>
    <xf numFmtId="0" fontId="47" fillId="0" borderId="82" xfId="0" applyFont="1" applyBorder="1" applyAlignment="1">
      <alignment horizontal="centerContinuous" vertical="center"/>
    </xf>
    <xf numFmtId="0" fontId="38" fillId="0" borderId="83" xfId="0" applyFont="1" applyBorder="1" applyAlignment="1">
      <alignment horizontal="centerContinuous" vertical="center"/>
    </xf>
    <xf numFmtId="0" fontId="48" fillId="10" borderId="57" xfId="0" applyFont="1" applyFill="1" applyBorder="1" applyAlignment="1">
      <alignment horizontal="center" vertical="center"/>
    </xf>
    <xf numFmtId="0" fontId="48" fillId="10" borderId="44" xfId="0" applyFont="1" applyFill="1" applyBorder="1" applyAlignment="1">
      <alignment horizontal="center" vertical="center" wrapText="1"/>
    </xf>
    <xf numFmtId="0" fontId="48" fillId="10" borderId="73" xfId="0" applyFont="1" applyFill="1" applyBorder="1" applyAlignment="1">
      <alignment horizontal="center" vertical="center" wrapText="1"/>
    </xf>
    <xf numFmtId="0" fontId="49" fillId="0" borderId="57" xfId="0" applyFont="1" applyBorder="1" applyAlignment="1">
      <alignment horizontal="left"/>
    </xf>
    <xf numFmtId="3" fontId="38" fillId="0" borderId="44" xfId="0" applyNumberFormat="1" applyFont="1" applyBorder="1" applyAlignment="1">
      <alignment horizontal="center"/>
    </xf>
    <xf numFmtId="173" fontId="38" fillId="0" borderId="44" xfId="0" applyNumberFormat="1" applyFont="1" applyBorder="1" applyAlignment="1">
      <alignment horizontal="center"/>
    </xf>
    <xf numFmtId="174" fontId="38" fillId="0" borderId="44" xfId="0" applyNumberFormat="1" applyFont="1" applyBorder="1" applyAlignment="1">
      <alignment horizontal="center"/>
    </xf>
    <xf numFmtId="169" fontId="38" fillId="0" borderId="84" xfId="0" applyNumberFormat="1" applyFont="1" applyBorder="1"/>
    <xf numFmtId="3" fontId="38" fillId="0" borderId="44" xfId="0" applyNumberFormat="1" applyFont="1" applyBorder="1"/>
    <xf numFmtId="173" fontId="38" fillId="0" borderId="44" xfId="0" applyNumberFormat="1" applyFont="1" applyBorder="1"/>
    <xf numFmtId="0" fontId="49" fillId="0" borderId="79" xfId="0" applyFont="1" applyBorder="1" applyAlignment="1">
      <alignment horizontal="left"/>
    </xf>
    <xf numFmtId="3" fontId="38" fillId="0" borderId="85" xfId="0" applyNumberFormat="1" applyFont="1" applyBorder="1"/>
    <xf numFmtId="173" fontId="38" fillId="0" borderId="85" xfId="0" applyNumberFormat="1" applyFont="1" applyBorder="1"/>
    <xf numFmtId="174" fontId="38" fillId="0" borderId="85" xfId="0" applyNumberFormat="1" applyFont="1" applyBorder="1" applyAlignment="1">
      <alignment horizontal="center"/>
    </xf>
    <xf numFmtId="169" fontId="38" fillId="0" borderId="40" xfId="0" applyNumberFormat="1" applyFont="1" applyBorder="1"/>
    <xf numFmtId="0" fontId="47" fillId="4" borderId="0" xfId="0" applyFont="1" applyFill="1" applyAlignment="1">
      <alignment horizontal="center"/>
    </xf>
    <xf numFmtId="0" fontId="47" fillId="4" borderId="0" xfId="0" applyFont="1" applyFill="1" applyAlignment="1">
      <alignment horizontal="left"/>
    </xf>
    <xf numFmtId="0" fontId="47" fillId="0" borderId="0" xfId="0" applyFont="1" applyAlignment="1">
      <alignment horizontal="left"/>
    </xf>
    <xf numFmtId="0" fontId="38" fillId="0" borderId="0" xfId="0" applyFont="1"/>
    <xf numFmtId="0" fontId="47" fillId="0" borderId="0" xfId="0" applyFont="1" applyAlignment="1">
      <alignment horizontal="center"/>
    </xf>
    <xf numFmtId="0" fontId="36" fillId="0" borderId="0" xfId="0" applyFont="1"/>
    <xf numFmtId="0" fontId="39" fillId="0" borderId="0" xfId="8" applyFont="1" applyAlignment="1">
      <alignment horizontal="left" vertical="top" wrapText="1"/>
    </xf>
    <xf numFmtId="0" fontId="38" fillId="4" borderId="54" xfId="0" applyFont="1" applyFill="1" applyBorder="1"/>
    <xf numFmtId="0" fontId="38" fillId="4" borderId="0" xfId="0" applyFont="1" applyFill="1" applyAlignment="1">
      <alignment vertical="top"/>
    </xf>
    <xf numFmtId="0" fontId="48" fillId="10" borderId="84" xfId="0" applyFont="1" applyFill="1" applyBorder="1" applyAlignment="1">
      <alignment horizontal="center" vertical="center" wrapText="1"/>
    </xf>
    <xf numFmtId="0" fontId="38" fillId="0" borderId="44" xfId="0" applyFont="1" applyBorder="1"/>
    <xf numFmtId="175" fontId="38" fillId="0" borderId="44" xfId="0" applyNumberFormat="1" applyFont="1" applyBorder="1"/>
    <xf numFmtId="9" fontId="38" fillId="0" borderId="44" xfId="0" applyNumberFormat="1" applyFont="1" applyBorder="1" applyAlignment="1">
      <alignment horizontal="center"/>
    </xf>
    <xf numFmtId="9" fontId="38" fillId="0" borderId="84" xfId="0" applyNumberFormat="1" applyFont="1" applyBorder="1" applyAlignment="1">
      <alignment horizontal="center"/>
    </xf>
    <xf numFmtId="0" fontId="38" fillId="0" borderId="84" xfId="0" applyFont="1" applyBorder="1"/>
    <xf numFmtId="0" fontId="36" fillId="4" borderId="44" xfId="0" applyFont="1" applyFill="1" applyBorder="1"/>
    <xf numFmtId="175" fontId="36" fillId="4" borderId="44" xfId="0" applyNumberFormat="1" applyFont="1" applyFill="1" applyBorder="1"/>
    <xf numFmtId="0" fontId="36" fillId="4" borderId="84" xfId="0" applyFont="1" applyFill="1" applyBorder="1"/>
    <xf numFmtId="0" fontId="45" fillId="4" borderId="86" xfId="8" applyFont="1" applyFill="1" applyBorder="1"/>
    <xf numFmtId="0" fontId="38" fillId="0" borderId="85" xfId="0" applyFont="1" applyBorder="1"/>
    <xf numFmtId="0" fontId="36" fillId="4" borderId="85" xfId="0" applyFont="1" applyFill="1" applyBorder="1"/>
    <xf numFmtId="175" fontId="36" fillId="4" borderId="85" xfId="0" applyNumberFormat="1" applyFont="1" applyFill="1" applyBorder="1"/>
    <xf numFmtId="0" fontId="36" fillId="4" borderId="87" xfId="0" applyFont="1" applyFill="1" applyBorder="1"/>
    <xf numFmtId="0" fontId="36" fillId="4" borderId="0" xfId="0" applyFont="1" applyFill="1"/>
    <xf numFmtId="0" fontId="50" fillId="4" borderId="0" xfId="0" applyFont="1" applyFill="1" applyAlignment="1">
      <alignment horizontal="centerContinuous"/>
    </xf>
    <xf numFmtId="0" fontId="38" fillId="4" borderId="0" xfId="0" applyFont="1" applyFill="1" applyAlignment="1">
      <alignment horizontal="centerContinuous"/>
    </xf>
    <xf numFmtId="0" fontId="35" fillId="0" borderId="81" xfId="0" applyFont="1" applyBorder="1" applyAlignment="1">
      <alignment horizontal="centerContinuous" vertical="center"/>
    </xf>
    <xf numFmtId="0" fontId="35" fillId="0" borderId="82" xfId="0" applyFont="1" applyBorder="1" applyAlignment="1">
      <alignment horizontal="centerContinuous" vertical="center"/>
    </xf>
    <xf numFmtId="0" fontId="35" fillId="0" borderId="83" xfId="0" applyFont="1" applyBorder="1" applyAlignment="1">
      <alignment horizontal="centerContinuous" vertical="center"/>
    </xf>
    <xf numFmtId="0" fontId="35" fillId="0" borderId="0" xfId="0" applyFont="1"/>
    <xf numFmtId="0" fontId="48" fillId="10" borderId="57" xfId="0" applyFont="1" applyFill="1" applyBorder="1" applyAlignment="1">
      <alignment vertical="center" wrapText="1"/>
    </xf>
    <xf numFmtId="175" fontId="38" fillId="0" borderId="84" xfId="0" applyNumberFormat="1" applyFont="1" applyBorder="1"/>
    <xf numFmtId="175" fontId="36" fillId="4" borderId="84" xfId="0" applyNumberFormat="1" applyFont="1" applyFill="1" applyBorder="1"/>
    <xf numFmtId="175" fontId="38" fillId="0" borderId="85" xfId="0" applyNumberFormat="1" applyFont="1" applyBorder="1"/>
    <xf numFmtId="175" fontId="36" fillId="4" borderId="87" xfId="0" applyNumberFormat="1" applyFont="1" applyFill="1" applyBorder="1"/>
    <xf numFmtId="0" fontId="51" fillId="10" borderId="44" xfId="0" applyFont="1" applyFill="1" applyBorder="1" applyAlignment="1">
      <alignment horizontal="center" vertical="top"/>
    </xf>
    <xf numFmtId="0" fontId="51" fillId="10" borderId="44" xfId="0" applyFont="1" applyFill="1" applyBorder="1" applyAlignment="1">
      <alignment horizontal="center" vertical="center" wrapText="1"/>
    </xf>
    <xf numFmtId="0" fontId="51" fillId="10" borderId="44" xfId="0" applyFont="1" applyFill="1" applyBorder="1" applyAlignment="1">
      <alignment horizontal="center" vertical="top" wrapText="1"/>
    </xf>
    <xf numFmtId="0" fontId="52" fillId="4" borderId="0" xfId="0" applyFont="1" applyFill="1"/>
    <xf numFmtId="0" fontId="45" fillId="4" borderId="0" xfId="0" applyFont="1" applyFill="1"/>
    <xf numFmtId="0" fontId="45" fillId="0" borderId="0" xfId="0" applyFont="1"/>
    <xf numFmtId="0" fontId="45" fillId="0" borderId="0" xfId="8" applyFont="1"/>
    <xf numFmtId="0" fontId="45" fillId="0" borderId="54" xfId="8" applyFont="1" applyBorder="1"/>
    <xf numFmtId="0" fontId="45" fillId="4" borderId="54" xfId="8" quotePrefix="1" applyFont="1" applyFill="1" applyBorder="1" applyAlignment="1">
      <alignment horizontal="left"/>
    </xf>
    <xf numFmtId="0" fontId="45" fillId="4" borderId="0" xfId="8" applyFont="1" applyFill="1"/>
    <xf numFmtId="0" fontId="45" fillId="4" borderId="0" xfId="8" applyFont="1" applyFill="1" applyAlignment="1">
      <alignment horizontal="left" vertical="top"/>
    </xf>
    <xf numFmtId="0" fontId="45" fillId="4" borderId="0" xfId="8" quotePrefix="1" applyFont="1" applyFill="1" applyAlignment="1">
      <alignment horizontal="left"/>
    </xf>
    <xf numFmtId="0" fontId="45" fillId="4" borderId="0" xfId="8" applyFont="1" applyFill="1" applyAlignment="1">
      <alignment horizontal="center" vertical="center"/>
    </xf>
    <xf numFmtId="0" fontId="45" fillId="4" borderId="0" xfId="8" applyFont="1" applyFill="1" applyAlignment="1">
      <alignment horizontal="center"/>
    </xf>
    <xf numFmtId="0" fontId="38" fillId="4" borderId="90" xfId="0" applyFont="1" applyFill="1" applyBorder="1" applyAlignment="1">
      <alignment horizontal="left" vertical="top" wrapText="1"/>
    </xf>
    <xf numFmtId="0" fontId="38" fillId="0" borderId="90" xfId="0" applyFont="1" applyBorder="1" applyAlignment="1">
      <alignment horizontal="left" vertical="center" wrapText="1"/>
    </xf>
    <xf numFmtId="0" fontId="49" fillId="0" borderId="91" xfId="0" applyFont="1" applyBorder="1" applyAlignment="1">
      <alignment horizontal="left" vertical="center" wrapText="1"/>
    </xf>
    <xf numFmtId="14" fontId="49" fillId="0" borderId="91" xfId="9" applyNumberFormat="1" applyFont="1" applyBorder="1" applyAlignment="1" applyProtection="1">
      <alignment horizontal="left" vertical="center" wrapText="1"/>
    </xf>
    <xf numFmtId="14" fontId="49" fillId="0" borderId="91" xfId="9" applyNumberFormat="1" applyFont="1" applyBorder="1" applyAlignment="1" applyProtection="1">
      <alignment horizontal="center" vertical="center" wrapText="1"/>
    </xf>
    <xf numFmtId="0" fontId="38" fillId="4" borderId="44" xfId="0" applyFont="1" applyFill="1" applyBorder="1" applyAlignment="1">
      <alignment horizontal="left" vertical="top" wrapText="1"/>
    </xf>
    <xf numFmtId="0" fontId="38" fillId="0" borderId="90" xfId="0" applyFont="1" applyBorder="1" applyAlignment="1">
      <alignment horizontal="left" wrapText="1"/>
    </xf>
    <xf numFmtId="0" fontId="49" fillId="0" borderId="44" xfId="0" applyFont="1" applyBorder="1" applyAlignment="1">
      <alignment horizontal="left" vertical="center" wrapText="1"/>
    </xf>
    <xf numFmtId="0" fontId="49" fillId="0" borderId="92" xfId="0" applyFont="1" applyBorder="1" applyAlignment="1">
      <alignment horizontal="left" vertical="center" wrapText="1"/>
    </xf>
    <xf numFmtId="9" fontId="38" fillId="0" borderId="44" xfId="9" applyFont="1" applyBorder="1" applyAlignment="1" applyProtection="1">
      <alignment horizontal="left" vertical="center" wrapText="1"/>
    </xf>
    <xf numFmtId="9" fontId="49" fillId="0" borderId="44" xfId="9" applyFont="1" applyBorder="1" applyAlignment="1" applyProtection="1">
      <alignment horizontal="center" vertical="center" wrapText="1"/>
    </xf>
    <xf numFmtId="0" fontId="38" fillId="0" borderId="44" xfId="0" applyFont="1" applyBorder="1" applyAlignment="1">
      <alignment horizontal="left" vertical="center" wrapText="1"/>
    </xf>
    <xf numFmtId="9" fontId="38" fillId="0" borderId="92" xfId="9" applyFont="1" applyBorder="1" applyAlignment="1" applyProtection="1">
      <alignment horizontal="left" vertical="center" wrapText="1"/>
    </xf>
    <xf numFmtId="9" fontId="49" fillId="0" borderId="92" xfId="9" applyFont="1" applyBorder="1" applyAlignment="1" applyProtection="1">
      <alignment horizontal="center" vertical="center" wrapText="1"/>
    </xf>
    <xf numFmtId="0" fontId="38" fillId="0" borderId="90" xfId="0" applyFont="1" applyBorder="1" applyAlignment="1">
      <alignment vertical="top" wrapText="1"/>
    </xf>
    <xf numFmtId="0" fontId="38" fillId="0" borderId="91" xfId="0" applyFont="1" applyBorder="1" applyAlignment="1">
      <alignment horizontal="left" vertical="center" wrapText="1"/>
    </xf>
    <xf numFmtId="0" fontId="49" fillId="0" borderId="91" xfId="0" applyFont="1" applyBorder="1" applyAlignment="1">
      <alignment horizontal="center" vertical="center" wrapText="1"/>
    </xf>
    <xf numFmtId="9" fontId="38" fillId="0" borderId="44" xfId="0" applyNumberFormat="1" applyFont="1" applyBorder="1" applyAlignment="1">
      <alignment horizontal="left" vertical="center" wrapText="1"/>
    </xf>
    <xf numFmtId="0" fontId="49" fillId="0" borderId="44" xfId="0" applyFont="1" applyBorder="1" applyAlignment="1">
      <alignment horizontal="center" vertical="center" wrapText="1"/>
    </xf>
    <xf numFmtId="0" fontId="38" fillId="0" borderId="44" xfId="0" applyFont="1" applyBorder="1" applyAlignment="1">
      <alignment vertical="top" wrapText="1"/>
    </xf>
    <xf numFmtId="0" fontId="38" fillId="0" borderId="44" xfId="0" applyFont="1" applyBorder="1" applyAlignment="1">
      <alignment horizontal="left" vertical="top" wrapText="1"/>
    </xf>
    <xf numFmtId="0" fontId="49" fillId="0" borderId="44" xfId="0" applyFont="1" applyBorder="1" applyAlignment="1">
      <alignment horizontal="left" vertical="top" wrapText="1"/>
    </xf>
    <xf numFmtId="0" fontId="38" fillId="0" borderId="92" xfId="0" applyFont="1" applyBorder="1" applyAlignment="1">
      <alignment horizontal="left" vertical="center" wrapText="1"/>
    </xf>
    <xf numFmtId="0" fontId="38" fillId="0" borderId="90" xfId="0" applyFont="1" applyBorder="1" applyAlignment="1">
      <alignment horizontal="left" vertical="top" wrapText="1"/>
    </xf>
    <xf numFmtId="0" fontId="38" fillId="0" borderId="91" xfId="0" applyFont="1" applyBorder="1" applyAlignment="1">
      <alignment horizontal="left" vertical="top" wrapText="1"/>
    </xf>
    <xf numFmtId="0" fontId="49" fillId="0" borderId="92" xfId="0" applyFont="1" applyBorder="1" applyAlignment="1">
      <alignment horizontal="center" vertical="center" wrapText="1"/>
    </xf>
    <xf numFmtId="0" fontId="38" fillId="4" borderId="90" xfId="0" applyFont="1" applyFill="1" applyBorder="1" applyAlignment="1">
      <alignment vertical="top" wrapText="1"/>
    </xf>
    <xf numFmtId="0" fontId="49" fillId="0" borderId="90" xfId="0" applyFont="1" applyBorder="1" applyAlignment="1">
      <alignment horizontal="left" vertical="top" wrapText="1"/>
    </xf>
    <xf numFmtId="0" fontId="49" fillId="0" borderId="90" xfId="0" applyFont="1" applyBorder="1" applyAlignment="1">
      <alignment horizontal="left" vertical="center" wrapText="1"/>
    </xf>
    <xf numFmtId="0" fontId="49" fillId="0" borderId="93" xfId="0" applyFont="1" applyBorder="1" applyAlignment="1">
      <alignment horizontal="left" vertical="center" wrapText="1"/>
    </xf>
    <xf numFmtId="174" fontId="38" fillId="0" borderId="91" xfId="0" applyNumberFormat="1" applyFont="1" applyBorder="1" applyAlignment="1">
      <alignment horizontal="left" vertical="center" wrapText="1"/>
    </xf>
    <xf numFmtId="174" fontId="49" fillId="0" borderId="91" xfId="0" applyNumberFormat="1" applyFont="1" applyBorder="1" applyAlignment="1">
      <alignment horizontal="center" vertical="center" wrapText="1"/>
    </xf>
    <xf numFmtId="0" fontId="49" fillId="0" borderId="88" xfId="0" applyFont="1" applyBorder="1" applyAlignment="1">
      <alignment horizontal="left" vertical="center" wrapText="1"/>
    </xf>
    <xf numFmtId="174" fontId="49" fillId="0" borderId="44" xfId="0" applyNumberFormat="1" applyFont="1" applyBorder="1" applyAlignment="1">
      <alignment horizontal="center" vertical="center" wrapText="1"/>
    </xf>
    <xf numFmtId="174" fontId="38" fillId="0" borderId="44" xfId="0" applyNumberFormat="1" applyFont="1" applyBorder="1" applyAlignment="1">
      <alignment horizontal="left" vertical="center" wrapText="1"/>
    </xf>
    <xf numFmtId="0" fontId="39" fillId="0" borderId="0" xfId="8" applyFont="1" applyAlignment="1">
      <alignment horizontal="left" vertical="top" wrapText="1"/>
    </xf>
    <xf numFmtId="0" fontId="0" fillId="0" borderId="0" xfId="0"/>
    <xf numFmtId="0" fontId="0" fillId="0" borderId="0" xfId="0" applyAlignment="1">
      <alignment horizontal="left" vertical="top" wrapText="1"/>
    </xf>
    <xf numFmtId="0" fontId="41" fillId="0" borderId="81" xfId="0" applyFont="1" applyBorder="1" applyAlignment="1">
      <alignment horizontal="center" vertical="center"/>
    </xf>
    <xf numFmtId="0" fontId="41" fillId="0" borderId="82" xfId="0" applyFont="1" applyBorder="1" applyAlignment="1">
      <alignment horizontal="center" vertical="center"/>
    </xf>
    <xf numFmtId="0" fontId="41" fillId="0" borderId="83" xfId="0" applyFont="1" applyBorder="1" applyAlignment="1">
      <alignment horizontal="center" vertical="center"/>
    </xf>
    <xf numFmtId="0" fontId="45" fillId="0" borderId="0" xfId="0" applyFont="1"/>
    <xf numFmtId="0" fontId="45" fillId="4" borderId="0" xfId="8" applyFont="1" applyFill="1" applyAlignment="1">
      <alignment horizontal="left" vertical="top" wrapText="1"/>
    </xf>
    <xf numFmtId="0" fontId="52" fillId="0" borderId="88" xfId="0" applyFont="1" applyBorder="1" applyAlignment="1">
      <alignment horizontal="center"/>
    </xf>
    <xf numFmtId="0" fontId="52" fillId="0" borderId="75" xfId="0" applyFont="1" applyBorder="1" applyAlignment="1">
      <alignment horizontal="center"/>
    </xf>
    <xf numFmtId="0" fontId="52" fillId="0" borderId="89" xfId="0" applyFont="1" applyBorder="1" applyAlignment="1">
      <alignment horizontal="center"/>
    </xf>
    <xf numFmtId="0" fontId="19" fillId="9" borderId="20" xfId="3" applyFont="1" applyFill="1" applyBorder="1" applyAlignment="1">
      <alignment horizontal="left" vertical="center"/>
    </xf>
    <xf numFmtId="0" fontId="19" fillId="9" borderId="21" xfId="3" applyFont="1" applyFill="1" applyBorder="1" applyAlignment="1">
      <alignment horizontal="left" vertical="center"/>
    </xf>
    <xf numFmtId="0" fontId="19" fillId="9" borderId="53" xfId="3" applyFont="1" applyFill="1" applyBorder="1" applyAlignment="1">
      <alignment horizontal="left" vertical="center"/>
    </xf>
    <xf numFmtId="49" fontId="12" fillId="2" borderId="23" xfId="0" applyNumberFormat="1" applyFont="1" applyFill="1" applyBorder="1" applyAlignment="1">
      <alignment horizontal="left"/>
    </xf>
    <xf numFmtId="164" fontId="15" fillId="2" borderId="23" xfId="0" applyNumberFormat="1" applyFont="1" applyFill="1" applyBorder="1" applyAlignment="1">
      <alignment horizontal="right"/>
    </xf>
    <xf numFmtId="164" fontId="15" fillId="2" borderId="45" xfId="0" applyNumberFormat="1" applyFont="1" applyFill="1" applyBorder="1" applyAlignment="1">
      <alignment horizontal="right"/>
    </xf>
    <xf numFmtId="49" fontId="6" fillId="3" borderId="2" xfId="0" applyNumberFormat="1" applyFont="1" applyFill="1" applyBorder="1" applyAlignment="1">
      <alignment horizontal="left"/>
    </xf>
    <xf numFmtId="2" fontId="7" fillId="2" borderId="48" xfId="0" applyNumberFormat="1" applyFont="1" applyFill="1" applyBorder="1" applyAlignment="1">
      <alignment horizontal="center"/>
    </xf>
    <xf numFmtId="2" fontId="7" fillId="2" borderId="18" xfId="0" applyNumberFormat="1" applyFont="1" applyFill="1" applyBorder="1" applyAlignment="1">
      <alignment horizontal="center"/>
    </xf>
    <xf numFmtId="164" fontId="7" fillId="2" borderId="48" xfId="0" applyNumberFormat="1" applyFont="1" applyFill="1" applyBorder="1" applyAlignment="1">
      <alignment horizontal="right"/>
    </xf>
    <xf numFmtId="164" fontId="7" fillId="2" borderId="18" xfId="0" applyNumberFormat="1" applyFont="1" applyFill="1" applyBorder="1" applyAlignment="1">
      <alignment horizontal="right"/>
    </xf>
    <xf numFmtId="164" fontId="9" fillId="2" borderId="2" xfId="0" applyNumberFormat="1" applyFont="1" applyFill="1" applyBorder="1" applyAlignment="1">
      <alignment horizontal="center"/>
    </xf>
    <xf numFmtId="164" fontId="9" fillId="2" borderId="2" xfId="0" applyNumberFormat="1" applyFont="1" applyFill="1" applyBorder="1" applyAlignment="1">
      <alignment horizontal="right"/>
    </xf>
    <xf numFmtId="164" fontId="7" fillId="2" borderId="19" xfId="0" applyNumberFormat="1" applyFont="1" applyFill="1" applyBorder="1" applyAlignment="1">
      <alignment horizontal="right"/>
    </xf>
    <xf numFmtId="164" fontId="9" fillId="2" borderId="49" xfId="0" applyNumberFormat="1" applyFont="1" applyFill="1" applyBorder="1" applyAlignment="1">
      <alignment horizontal="center"/>
    </xf>
    <xf numFmtId="164" fontId="9" fillId="2" borderId="50" xfId="0" applyNumberFormat="1" applyFont="1" applyFill="1" applyBorder="1" applyAlignment="1">
      <alignment horizontal="center"/>
    </xf>
    <xf numFmtId="164" fontId="9" fillId="2" borderId="49" xfId="0" applyNumberFormat="1" applyFont="1" applyFill="1" applyBorder="1" applyAlignment="1">
      <alignment horizontal="right"/>
    </xf>
    <xf numFmtId="164" fontId="9" fillId="2" borderId="50" xfId="0" applyNumberFormat="1" applyFont="1" applyFill="1" applyBorder="1" applyAlignment="1">
      <alignment horizontal="right"/>
    </xf>
    <xf numFmtId="49" fontId="4" fillId="2" borderId="0" xfId="0" applyNumberFormat="1" applyFont="1" applyFill="1" applyAlignment="1">
      <alignment horizontal="center"/>
    </xf>
    <xf numFmtId="49" fontId="6" fillId="3" borderId="0" xfId="0" applyNumberFormat="1" applyFont="1" applyFill="1" applyAlignment="1">
      <alignment horizontal="center" vertical="center"/>
    </xf>
    <xf numFmtId="49" fontId="6" fillId="3" borderId="0" xfId="0" applyNumberFormat="1" applyFont="1" applyFill="1" applyAlignment="1">
      <alignment horizontal="center" vertical="center" wrapText="1"/>
    </xf>
    <xf numFmtId="164" fontId="9" fillId="2" borderId="15" xfId="0" applyNumberFormat="1" applyFont="1" applyFill="1" applyBorder="1" applyAlignment="1">
      <alignment horizontal="center"/>
    </xf>
    <xf numFmtId="164" fontId="9" fillId="2" borderId="3" xfId="0" applyNumberFormat="1" applyFont="1" applyFill="1" applyBorder="1" applyAlignment="1">
      <alignment horizontal="center"/>
    </xf>
    <xf numFmtId="164" fontId="9" fillId="2" borderId="15" xfId="0" applyNumberFormat="1" applyFont="1" applyFill="1" applyBorder="1" applyAlignment="1">
      <alignment horizontal="right"/>
    </xf>
    <xf numFmtId="164" fontId="9" fillId="2" borderId="3" xfId="0" applyNumberFormat="1" applyFont="1" applyFill="1" applyBorder="1" applyAlignment="1">
      <alignment horizontal="right"/>
    </xf>
    <xf numFmtId="49" fontId="13" fillId="2" borderId="0" xfId="0" applyNumberFormat="1" applyFont="1" applyFill="1"/>
    <xf numFmtId="166" fontId="9" fillId="2" borderId="2" xfId="0" applyNumberFormat="1" applyFont="1" applyFill="1" applyBorder="1" applyAlignment="1">
      <alignment horizontal="center"/>
    </xf>
    <xf numFmtId="164" fontId="9" fillId="2" borderId="46" xfId="0" applyNumberFormat="1" applyFont="1" applyFill="1" applyBorder="1" applyAlignment="1">
      <alignment horizontal="right"/>
    </xf>
    <xf numFmtId="164" fontId="9" fillId="2" borderId="47" xfId="0" applyNumberFormat="1" applyFont="1" applyFill="1" applyBorder="1" applyAlignment="1">
      <alignment horizontal="right"/>
    </xf>
    <xf numFmtId="164" fontId="7" fillId="2" borderId="23" xfId="0" applyNumberFormat="1" applyFont="1" applyFill="1" applyBorder="1" applyAlignment="1">
      <alignment horizontal="right"/>
    </xf>
    <xf numFmtId="164" fontId="7" fillId="2" borderId="45" xfId="0" applyNumberFormat="1" applyFont="1" applyFill="1" applyBorder="1" applyAlignment="1">
      <alignment horizontal="right"/>
    </xf>
    <xf numFmtId="164" fontId="11" fillId="2" borderId="2" xfId="0" applyNumberFormat="1" applyFont="1" applyFill="1" applyBorder="1" applyAlignment="1">
      <alignment horizontal="right"/>
    </xf>
    <xf numFmtId="49" fontId="5" fillId="2" borderId="0" xfId="0" applyNumberFormat="1" applyFont="1" applyFill="1" applyAlignment="1">
      <alignment horizontal="left"/>
    </xf>
    <xf numFmtId="49" fontId="4" fillId="2" borderId="0" xfId="0" applyNumberFormat="1" applyFont="1" applyFill="1" applyAlignment="1">
      <alignment horizontal="left"/>
    </xf>
    <xf numFmtId="49" fontId="8" fillId="3" borderId="0" xfId="0" applyNumberFormat="1" applyFont="1" applyFill="1" applyAlignment="1">
      <alignment horizontal="center" vertical="center" wrapText="1"/>
    </xf>
    <xf numFmtId="0" fontId="17" fillId="7" borderId="0" xfId="0" applyFont="1" applyFill="1" applyAlignment="1">
      <alignment horizontal="center"/>
    </xf>
    <xf numFmtId="166" fontId="9" fillId="2" borderId="15" xfId="0" applyNumberFormat="1" applyFont="1" applyFill="1" applyBorder="1" applyAlignment="1">
      <alignment horizontal="center"/>
    </xf>
    <xf numFmtId="166" fontId="9" fillId="2" borderId="3" xfId="0" applyNumberFormat="1" applyFont="1" applyFill="1" applyBorder="1" applyAlignment="1">
      <alignment horizontal="center"/>
    </xf>
    <xf numFmtId="164" fontId="15" fillId="2" borderId="9" xfId="0" applyNumberFormat="1" applyFont="1" applyFill="1" applyBorder="1" applyAlignment="1">
      <alignment horizontal="right" vertical="center"/>
    </xf>
    <xf numFmtId="0" fontId="17" fillId="7" borderId="0" xfId="0" applyFont="1" applyFill="1" applyAlignment="1">
      <alignment horizontal="center" vertical="center"/>
    </xf>
    <xf numFmtId="49" fontId="13" fillId="2" borderId="0" xfId="0" applyNumberFormat="1" applyFont="1" applyFill="1" applyAlignment="1">
      <alignment vertical="center"/>
    </xf>
    <xf numFmtId="49" fontId="4" fillId="2" borderId="0" xfId="0" applyNumberFormat="1" applyFont="1" applyFill="1" applyAlignment="1">
      <alignment horizontal="center" vertical="center"/>
    </xf>
    <xf numFmtId="164" fontId="7" fillId="2" borderId="9" xfId="0" applyNumberFormat="1" applyFont="1" applyFill="1" applyBorder="1" applyAlignment="1">
      <alignment horizontal="right" vertical="center"/>
    </xf>
  </cellXfs>
  <cellStyles count="10">
    <cellStyle name="Currency" xfId="1" builtinId="4"/>
    <cellStyle name="Normal" xfId="0" builtinId="0"/>
    <cellStyle name="Normal 2" xfId="2" xr:uid="{00000000-0005-0000-0000-000002000000}"/>
    <cellStyle name="Normal 2 2" xfId="5" xr:uid="{00000000-0005-0000-0000-000003000000}"/>
    <cellStyle name="Normal 3" xfId="3" xr:uid="{00000000-0005-0000-0000-000004000000}"/>
    <cellStyle name="Normal 4" xfId="6" xr:uid="{00000000-0005-0000-0000-000005000000}"/>
    <cellStyle name="Normal_StateMD_Utilization_Template_12_03" xfId="8" xr:uid="{00000000-0005-0000-0000-000006000000}"/>
    <cellStyle name="Percent" xfId="4" builtinId="5"/>
    <cellStyle name="Percent 2" xfId="7" xr:uid="{00000000-0005-0000-0000-000008000000}"/>
    <cellStyle name="Percent 3" xfId="9" xr:uid="{00000000-0005-0000-0000-000009000000}"/>
  </cellStyles>
  <dxfs count="0"/>
  <tableStyles count="0" defaultTableStyle="TableStyleMedium2" defaultPivotStyle="PivotStyleLight16"/>
  <colors>
    <mruColors>
      <color rgb="FF800000"/>
      <color rgb="FFC0C0C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'Q-9(b)_Monthly Graph'!$B$4</c:f>
              <c:strCache>
                <c:ptCount val="1"/>
                <c:pt idx="0">
                  <c:v>INGREDIENT COSTS (Percent off AWP)</c:v>
                </c:pt>
              </c:strCache>
            </c:strRef>
          </c:tx>
          <c:cat>
            <c:strRef>
              <c:f>'Q-9(b)_Monthly Graph'!$A$5:$A$16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'Q-9(b)_Monthly Graph'!$B$5:$B$16</c:f>
              <c:numCache>
                <c:formatCode>"$"#,##0.00_);[Red]\("$"#,##0.00\)</c:formatCode>
                <c:ptCount val="12"/>
              </c:numCache>
            </c:numRef>
          </c:val>
          <c:smooth val="0"/>
          <c:extLst>
            <c:ext xmlns:c16="http://schemas.microsoft.com/office/drawing/2014/chart" uri="{C3380CC4-5D6E-409C-BE32-E72D297353CC}">
              <c16:uniqueId val="{00000000-BECB-428C-9098-20CC9861A56D}"/>
            </c:ext>
          </c:extLst>
        </c:ser>
        <c:dLbls>
          <c:showLegendKey val="0"/>
          <c:showVal val="0"/>
          <c:showCatName val="0"/>
          <c:showSerName val="0"/>
          <c:showPercent val="0"/>
          <c:showBubbleSize val="0"/>
        </c:dLbls>
        <c:marker val="1"/>
        <c:smooth val="0"/>
        <c:axId val="282466944"/>
        <c:axId val="282468736"/>
      </c:lineChart>
      <c:catAx>
        <c:axId val="282466944"/>
        <c:scaling>
          <c:orientation val="minMax"/>
        </c:scaling>
        <c:delete val="0"/>
        <c:axPos val="b"/>
        <c:numFmt formatCode="General" sourceLinked="1"/>
        <c:majorTickMark val="out"/>
        <c:minorTickMark val="none"/>
        <c:tickLblPos val="nextTo"/>
        <c:crossAx val="282468736"/>
        <c:crosses val="autoZero"/>
        <c:auto val="1"/>
        <c:lblAlgn val="ctr"/>
        <c:lblOffset val="100"/>
        <c:noMultiLvlLbl val="0"/>
      </c:catAx>
      <c:valAx>
        <c:axId val="282468736"/>
        <c:scaling>
          <c:orientation val="minMax"/>
        </c:scaling>
        <c:delete val="0"/>
        <c:axPos val="l"/>
        <c:majorGridlines/>
        <c:numFmt formatCode="&quot;$&quot;#,##0.00_);[Red]\(&quot;$&quot;#,##0.00\)" sourceLinked="1"/>
        <c:majorTickMark val="out"/>
        <c:minorTickMark val="none"/>
        <c:tickLblPos val="nextTo"/>
        <c:crossAx val="282466944"/>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8235428118654984"/>
          <c:y val="0.21512181254421284"/>
          <c:w val="0.46003565592036844"/>
          <c:h val="0.74759012806018921"/>
        </c:manualLayout>
      </c:layout>
      <c:lineChart>
        <c:grouping val="standard"/>
        <c:varyColors val="0"/>
        <c:ser>
          <c:idx val="0"/>
          <c:order val="0"/>
          <c:tx>
            <c:strRef>
              <c:f>'Q-9(b)_Monthly Graph'!$C$4</c:f>
              <c:strCache>
                <c:ptCount val="1"/>
                <c:pt idx="0">
                  <c:v>DISPENSING FEES (Dollar Amount per Prescription)</c:v>
                </c:pt>
              </c:strCache>
            </c:strRef>
          </c:tx>
          <c:cat>
            <c:strRef>
              <c:f>'Q-9(b)_Monthly Graph'!$A$5:$A$16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'Q-9(b)_Monthly Graph'!$C$5:$C$16</c:f>
              <c:numCache>
                <c:formatCode>"$"#,##0.00_);[Red]\("$"#,##0.00\)</c:formatCode>
                <c:ptCount val="12"/>
              </c:numCache>
            </c:numRef>
          </c:val>
          <c:smooth val="0"/>
          <c:extLst>
            <c:ext xmlns:c16="http://schemas.microsoft.com/office/drawing/2014/chart" uri="{C3380CC4-5D6E-409C-BE32-E72D297353CC}">
              <c16:uniqueId val="{00000000-53C5-4EF5-8EE5-6B14D0BC06A7}"/>
            </c:ext>
          </c:extLst>
        </c:ser>
        <c:dLbls>
          <c:showLegendKey val="0"/>
          <c:showVal val="0"/>
          <c:showCatName val="0"/>
          <c:showSerName val="0"/>
          <c:showPercent val="0"/>
          <c:showBubbleSize val="0"/>
        </c:dLbls>
        <c:marker val="1"/>
        <c:smooth val="0"/>
        <c:axId val="282478464"/>
        <c:axId val="282480000"/>
      </c:lineChart>
      <c:catAx>
        <c:axId val="282478464"/>
        <c:scaling>
          <c:orientation val="minMax"/>
        </c:scaling>
        <c:delete val="0"/>
        <c:axPos val="b"/>
        <c:numFmt formatCode="General" sourceLinked="1"/>
        <c:majorTickMark val="out"/>
        <c:minorTickMark val="none"/>
        <c:tickLblPos val="nextTo"/>
        <c:crossAx val="282480000"/>
        <c:crosses val="autoZero"/>
        <c:auto val="1"/>
        <c:lblAlgn val="ctr"/>
        <c:lblOffset val="100"/>
        <c:noMultiLvlLbl val="0"/>
      </c:catAx>
      <c:valAx>
        <c:axId val="282480000"/>
        <c:scaling>
          <c:orientation val="minMax"/>
        </c:scaling>
        <c:delete val="0"/>
        <c:axPos val="l"/>
        <c:majorGridlines/>
        <c:numFmt formatCode="&quot;$&quot;#,##0.00_);[Red]\(&quot;$&quot;#,##0.00\)" sourceLinked="1"/>
        <c:majorTickMark val="out"/>
        <c:minorTickMark val="none"/>
        <c:tickLblPos val="nextTo"/>
        <c:crossAx val="282478464"/>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'Q-9(b)_Monthly Graph'!$D$4</c:f>
              <c:strCache>
                <c:ptCount val="1"/>
                <c:pt idx="0">
                  <c:v>Total Payout</c:v>
                </c:pt>
              </c:strCache>
            </c:strRef>
          </c:tx>
          <c:cat>
            <c:strRef>
              <c:f>'Q-9(b)_Monthly Graph'!$A$5:$A$16</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'Q-9(b)_Monthly Graph'!$D$5:$D$16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1BD-4371-AEA2-A66CEF1FCBB0}"/>
            </c:ext>
          </c:extLst>
        </c:ser>
        <c:dLbls>
          <c:showLegendKey val="0"/>
          <c:showVal val="0"/>
          <c:showCatName val="0"/>
          <c:showSerName val="0"/>
          <c:showPercent val="0"/>
          <c:showBubbleSize val="0"/>
        </c:dLbls>
        <c:marker val="1"/>
        <c:smooth val="0"/>
        <c:axId val="282525056"/>
        <c:axId val="282682496"/>
      </c:lineChart>
      <c:catAx>
        <c:axId val="282525056"/>
        <c:scaling>
          <c:orientation val="minMax"/>
        </c:scaling>
        <c:delete val="0"/>
        <c:axPos val="b"/>
        <c:numFmt formatCode="General" sourceLinked="1"/>
        <c:majorTickMark val="out"/>
        <c:minorTickMark val="none"/>
        <c:tickLblPos val="nextTo"/>
        <c:crossAx val="282682496"/>
        <c:crosses val="autoZero"/>
        <c:auto val="1"/>
        <c:lblAlgn val="ctr"/>
        <c:lblOffset val="100"/>
        <c:noMultiLvlLbl val="0"/>
      </c:catAx>
      <c:valAx>
        <c:axId val="282682496"/>
        <c:scaling>
          <c:orientation val="minMax"/>
        </c:scaling>
        <c:delete val="0"/>
        <c:axPos val="l"/>
        <c:majorGridlines/>
        <c:numFmt formatCode="&quot;$&quot;#,##0.00_);[Red]\(&quot;$&quot;#,##0.00\)" sourceLinked="1"/>
        <c:majorTickMark val="out"/>
        <c:minorTickMark val="none"/>
        <c:tickLblPos val="nextTo"/>
        <c:crossAx val="282525056"/>
        <c:crosses val="autoZero"/>
        <c:crossBetween val="between"/>
      </c:valAx>
    </c:plotArea>
    <c:legend>
      <c:legendPos val="r"/>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46</xdr:row>
      <xdr:rowOff>0</xdr:rowOff>
    </xdr:from>
    <xdr:to>
      <xdr:col>5</xdr:col>
      <xdr:colOff>0</xdr:colOff>
      <xdr:row>46</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23850" y="10772775"/>
          <a:ext cx="7191375"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u="sng" strike="noStrike" baseline="0">
              <a:solidFill>
                <a:srgbClr val="000000"/>
              </a:solidFill>
              <a:latin typeface="CG Omega"/>
            </a:rPr>
            <a:t>For Sections 1 through 6</a:t>
          </a:r>
          <a:r>
            <a:rPr lang="en-US" sz="1200" b="0" i="0" u="none" strike="noStrike" baseline="0">
              <a:solidFill>
                <a:srgbClr val="000000"/>
              </a:solidFill>
              <a:latin typeface="CG Omega"/>
            </a:rPr>
            <a:t>, complete the requested information by Provider and Setting Type (blocks 1 through 6) for the listed service categories under each Provider/Type heading.</a:t>
          </a:r>
        </a:p>
        <a:p>
          <a:pPr algn="l" rtl="0">
            <a:defRPr sz="1000"/>
          </a:pPr>
          <a:endParaRPr lang="en-US" sz="1200" b="0" i="0" u="none" strike="noStrike" baseline="0">
            <a:solidFill>
              <a:srgbClr val="000000"/>
            </a:solidFill>
            <a:latin typeface="CG Omega"/>
          </a:endParaRPr>
        </a:p>
        <a:p>
          <a:pPr algn="l" rtl="0">
            <a:defRPr sz="1000"/>
          </a:pPr>
          <a:r>
            <a:rPr lang="en-US" sz="1200" b="0" i="0" u="none" strike="noStrike" baseline="0">
              <a:solidFill>
                <a:srgbClr val="000000"/>
              </a:solidFill>
              <a:latin typeface="CG Omega"/>
            </a:rPr>
            <a:t>The Service categories are defined in the attached definitions document. Provide the utilization, cost and PMPM information requested in the worksheet for each service category you maintain in your reporting systems.   For Hospital Inpatient, provide two sets of utilization figures -- bed days per 1,000 and admissions per 1,000.</a:t>
          </a:r>
        </a:p>
        <a:p>
          <a:pPr algn="l" rtl="0">
            <a:defRPr sz="1000"/>
          </a:pPr>
          <a:endParaRPr lang="en-US" sz="1200" b="0" i="0" u="none" strike="noStrike" baseline="0">
            <a:solidFill>
              <a:srgbClr val="000000"/>
            </a:solidFill>
            <a:latin typeface="CG Omega"/>
          </a:endParaRPr>
        </a:p>
        <a:p>
          <a:pPr algn="l" rtl="0">
            <a:defRPr sz="1000"/>
          </a:pPr>
          <a:r>
            <a:rPr lang="en-US" sz="1200" b="0" i="0" u="none" strike="noStrike" baseline="0">
              <a:solidFill>
                <a:srgbClr val="000000"/>
              </a:solidFill>
              <a:latin typeface="CG Omega"/>
            </a:rPr>
            <a:t>Service categories for which you do not maintain the data as defined may be combined in the “other” category line immediately preceding the Provider/Type sub-total. This may include capitated expenses if the service category expense line is not available.  </a:t>
          </a:r>
          <a:r>
            <a:rPr lang="en-US" sz="1200" b="1" i="0" u="none" strike="noStrike" baseline="0">
              <a:solidFill>
                <a:srgbClr val="000000"/>
              </a:solidFill>
              <a:latin typeface="CG Omega"/>
            </a:rPr>
            <a:t>IF YOU HAVE </a:t>
          </a:r>
          <a:r>
            <a:rPr lang="en-US" sz="1200" b="1" i="0" u="sng" strike="noStrike" baseline="0">
              <a:solidFill>
                <a:srgbClr val="000000"/>
              </a:solidFill>
              <a:latin typeface="CG Omega"/>
            </a:rPr>
            <a:t>NO SUB-CATEGORY DATA ELEMENTS, YOU MUST ENTER A ZERO IN THE "OTHER" ROWS FOR THE SPREADSHEET TO PROPERLY TOTAL.</a:t>
          </a:r>
          <a:endParaRPr lang="en-US" sz="1200" b="0" i="0" u="none" strike="noStrike" baseline="0">
            <a:solidFill>
              <a:srgbClr val="000000"/>
            </a:solidFill>
            <a:latin typeface="CG Omega"/>
          </a:endParaRPr>
        </a:p>
        <a:p>
          <a:pPr algn="l" rtl="0">
            <a:defRPr sz="1000"/>
          </a:pPr>
          <a:endParaRPr lang="en-US" sz="1200" b="0" i="0" u="none" strike="noStrike" baseline="0">
            <a:solidFill>
              <a:srgbClr val="000000"/>
            </a:solidFill>
            <a:latin typeface="CG Omega"/>
          </a:endParaRPr>
        </a:p>
        <a:p>
          <a:pPr algn="l" rtl="0">
            <a:defRPr sz="1000"/>
          </a:pPr>
          <a:r>
            <a:rPr lang="en-US" sz="1200" b="0" i="0" u="none" strike="noStrike" baseline="0">
              <a:solidFill>
                <a:srgbClr val="000000"/>
              </a:solidFill>
              <a:latin typeface="CG Omega"/>
            </a:rPr>
            <a:t>The contents of the “other” category entries must be specifically defined in your response.</a:t>
          </a:r>
        </a:p>
        <a:p>
          <a:pPr algn="l" rtl="0">
            <a:defRPr sz="1000"/>
          </a:pPr>
          <a:endParaRPr lang="en-US" sz="1200" b="0" i="0" u="none" strike="noStrike" baseline="0">
            <a:solidFill>
              <a:srgbClr val="000000"/>
            </a:solidFill>
            <a:latin typeface="CG Omega"/>
          </a:endParaRPr>
        </a:p>
      </xdr:txBody>
    </xdr:sp>
    <xdr:clientData/>
  </xdr:twoCellAnchor>
  <xdr:twoCellAnchor>
    <xdr:from>
      <xdr:col>0</xdr:col>
      <xdr:colOff>19050</xdr:colOff>
      <xdr:row>46</xdr:row>
      <xdr:rowOff>0</xdr:rowOff>
    </xdr:from>
    <xdr:to>
      <xdr:col>5</xdr:col>
      <xdr:colOff>0</xdr:colOff>
      <xdr:row>46</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9050" y="10772775"/>
          <a:ext cx="7496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46</xdr:row>
      <xdr:rowOff>0</xdr:rowOff>
    </xdr:from>
    <xdr:to>
      <xdr:col>5</xdr:col>
      <xdr:colOff>0</xdr:colOff>
      <xdr:row>46</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0" y="10772775"/>
          <a:ext cx="7515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46</xdr:row>
      <xdr:rowOff>0</xdr:rowOff>
    </xdr:from>
    <xdr:to>
      <xdr:col>5</xdr:col>
      <xdr:colOff>0</xdr:colOff>
      <xdr:row>46</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352425" y="10772775"/>
          <a:ext cx="71628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CG Omega"/>
            </a:rPr>
            <a:t>Provide the basis of the membership assumption entered in the Total Members block in the utilization worksheet</a:t>
          </a:r>
          <a:endParaRPr lang="en-US" sz="1000" b="0" i="0" u="none" strike="noStrike" baseline="0">
            <a:solidFill>
              <a:srgbClr val="000000"/>
            </a:solidFill>
            <a:latin typeface="CG Omega"/>
          </a:endParaRPr>
        </a:p>
        <a:p>
          <a:pPr algn="l" rtl="0">
            <a:defRPr sz="1000"/>
          </a:pPr>
          <a:endParaRPr lang="en-US" sz="1000" b="0" i="0" u="none" strike="noStrike" baseline="0">
            <a:solidFill>
              <a:srgbClr val="000000"/>
            </a:solidFill>
            <a:latin typeface="CG Omega"/>
          </a:endParaRPr>
        </a:p>
        <a:p>
          <a:pPr algn="l" rtl="0">
            <a:defRPr sz="1000"/>
          </a:pPr>
          <a:endParaRPr lang="en-US" sz="1000" b="0" i="0" u="none" strike="noStrike" baseline="0">
            <a:solidFill>
              <a:srgbClr val="000000"/>
            </a:solidFill>
            <a:latin typeface="CG Omeg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17</xdr:row>
      <xdr:rowOff>38100</xdr:rowOff>
    </xdr:from>
    <xdr:to>
      <xdr:col>2</xdr:col>
      <xdr:colOff>1485900</xdr:colOff>
      <xdr:row>40</xdr:row>
      <xdr:rowOff>123825</xdr:rowOff>
    </xdr:to>
    <xdr:graphicFrame macro="">
      <xdr:nvGraphicFramePr>
        <xdr:cNvPr id="2139" name="Chart 3">
          <a:extLst>
            <a:ext uri="{FF2B5EF4-FFF2-40B4-BE49-F238E27FC236}">
              <a16:creationId xmlns:a16="http://schemas.microsoft.com/office/drawing/2014/main" id="{00000000-0008-0000-0900-00005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1609725</xdr:colOff>
      <xdr:row>17</xdr:row>
      <xdr:rowOff>66675</xdr:rowOff>
    </xdr:from>
    <xdr:to>
      <xdr:col>7</xdr:col>
      <xdr:colOff>9525</xdr:colOff>
      <xdr:row>40</xdr:row>
      <xdr:rowOff>123825</xdr:rowOff>
    </xdr:to>
    <xdr:graphicFrame macro="">
      <xdr:nvGraphicFramePr>
        <xdr:cNvPr id="2140" name="Chart 4">
          <a:extLst>
            <a:ext uri="{FF2B5EF4-FFF2-40B4-BE49-F238E27FC236}">
              <a16:creationId xmlns:a16="http://schemas.microsoft.com/office/drawing/2014/main" id="{00000000-0008-0000-0900-00005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114300</xdr:colOff>
      <xdr:row>17</xdr:row>
      <xdr:rowOff>47625</xdr:rowOff>
    </xdr:from>
    <xdr:to>
      <xdr:col>16</xdr:col>
      <xdr:colOff>476250</xdr:colOff>
      <xdr:row>40</xdr:row>
      <xdr:rowOff>133350</xdr:rowOff>
    </xdr:to>
    <xdr:graphicFrame macro="">
      <xdr:nvGraphicFramePr>
        <xdr:cNvPr id="2141" name="Chart 4">
          <a:extLst>
            <a:ext uri="{FF2B5EF4-FFF2-40B4-BE49-F238E27FC236}">
              <a16:creationId xmlns:a16="http://schemas.microsoft.com/office/drawing/2014/main" id="{00000000-0008-0000-0900-00005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bm.maryland.gov/2807-Maryland/2009/PBM%20RFP/Draft%20RFP/Attachment%20J_Technical%20Proposal%20(Rx%20200911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Lists"/>
      <sheetName val="Intro"/>
      <sheetName val="J-1 Minimum Requirements"/>
      <sheetName val="J-2 Offeror Information"/>
      <sheetName val="J-3 Plan Design"/>
      <sheetName val="J-4 Administrative Requirements"/>
      <sheetName val="J-5a Questionnaire"/>
      <sheetName val="J-5b Questionnaire Answers"/>
      <sheetName val="J-6a Subcontractor Questions"/>
      <sheetName val="J-6b Subcontractor Questions"/>
      <sheetName val="J-6c Subcontractor Questions"/>
      <sheetName val="J-6d Subcontractor Questions"/>
      <sheetName val="J-6e Subcontractor Questions"/>
      <sheetName val="J-6f Subcontractor Questions"/>
      <sheetName val="J-7a Access to Pharmacies"/>
      <sheetName val="A-7 Volume of Pharmacies"/>
      <sheetName val="J-7b Access to Pharmacies"/>
      <sheetName val="J-8 Pharmacies by County"/>
      <sheetName val="J-9 Pharm Disruption_DOT"/>
      <sheetName val="J-10 Pharm Disruption_Paid"/>
      <sheetName val="J-11 Formulary Analysis"/>
      <sheetName val="A-8 Performance Guarantees (MD)"/>
      <sheetName val="J-12 Performance Guarantees"/>
      <sheetName val="J-13 Alternative Cost Mngmt"/>
      <sheetName val="J-14 Deviations Page"/>
    </sheetNames>
    <sheetDataSet>
      <sheetData sheetId="0">
        <row r="19">
          <cell r="C19" t="str">
            <v>Select one</v>
          </cell>
        </row>
        <row r="20">
          <cell r="C20" t="str">
            <v>Agree</v>
          </cell>
        </row>
        <row r="21">
          <cell r="C21" t="str">
            <v>Disagree - See Section J-14: Deviations Page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zoomScaleNormal="100" workbookViewId="0">
      <selection activeCell="H5" sqref="H5"/>
    </sheetView>
  </sheetViews>
  <sheetFormatPr defaultRowHeight="12.75"/>
  <cols>
    <col min="1" max="1" width="3.85546875" style="223" customWidth="1"/>
    <col min="2" max="2" width="40.7109375" style="223" customWidth="1"/>
    <col min="3" max="7" width="22.7109375" style="223" customWidth="1"/>
    <col min="8" max="8" width="21.7109375" style="223" customWidth="1"/>
    <col min="9" max="256" width="9.140625" style="223"/>
    <col min="257" max="257" width="3.85546875" style="223" customWidth="1"/>
    <col min="258" max="258" width="40.7109375" style="223" customWidth="1"/>
    <col min="259" max="263" width="22.7109375" style="223" customWidth="1"/>
    <col min="264" max="264" width="21.7109375" style="223" customWidth="1"/>
    <col min="265" max="512" width="9.140625" style="223"/>
    <col min="513" max="513" width="3.85546875" style="223" customWidth="1"/>
    <col min="514" max="514" width="40.7109375" style="223" customWidth="1"/>
    <col min="515" max="519" width="22.7109375" style="223" customWidth="1"/>
    <col min="520" max="520" width="21.7109375" style="223" customWidth="1"/>
    <col min="521" max="768" width="9.140625" style="223"/>
    <col min="769" max="769" width="3.85546875" style="223" customWidth="1"/>
    <col min="770" max="770" width="40.7109375" style="223" customWidth="1"/>
    <col min="771" max="775" width="22.7109375" style="223" customWidth="1"/>
    <col min="776" max="776" width="21.7109375" style="223" customWidth="1"/>
    <col min="777" max="1024" width="9.140625" style="223"/>
    <col min="1025" max="1025" width="3.85546875" style="223" customWidth="1"/>
    <col min="1026" max="1026" width="40.7109375" style="223" customWidth="1"/>
    <col min="1027" max="1031" width="22.7109375" style="223" customWidth="1"/>
    <col min="1032" max="1032" width="21.7109375" style="223" customWidth="1"/>
    <col min="1033" max="1280" width="9.140625" style="223"/>
    <col min="1281" max="1281" width="3.85546875" style="223" customWidth="1"/>
    <col min="1282" max="1282" width="40.7109375" style="223" customWidth="1"/>
    <col min="1283" max="1287" width="22.7109375" style="223" customWidth="1"/>
    <col min="1288" max="1288" width="21.7109375" style="223" customWidth="1"/>
    <col min="1289" max="1536" width="9.140625" style="223"/>
    <col min="1537" max="1537" width="3.85546875" style="223" customWidth="1"/>
    <col min="1538" max="1538" width="40.7109375" style="223" customWidth="1"/>
    <col min="1539" max="1543" width="22.7109375" style="223" customWidth="1"/>
    <col min="1544" max="1544" width="21.7109375" style="223" customWidth="1"/>
    <col min="1545" max="1792" width="9.140625" style="223"/>
    <col min="1793" max="1793" width="3.85546875" style="223" customWidth="1"/>
    <col min="1794" max="1794" width="40.7109375" style="223" customWidth="1"/>
    <col min="1795" max="1799" width="22.7109375" style="223" customWidth="1"/>
    <col min="1800" max="1800" width="21.7109375" style="223" customWidth="1"/>
    <col min="1801" max="2048" width="9.140625" style="223"/>
    <col min="2049" max="2049" width="3.85546875" style="223" customWidth="1"/>
    <col min="2050" max="2050" width="40.7109375" style="223" customWidth="1"/>
    <col min="2051" max="2055" width="22.7109375" style="223" customWidth="1"/>
    <col min="2056" max="2056" width="21.7109375" style="223" customWidth="1"/>
    <col min="2057" max="2304" width="9.140625" style="223"/>
    <col min="2305" max="2305" width="3.85546875" style="223" customWidth="1"/>
    <col min="2306" max="2306" width="40.7109375" style="223" customWidth="1"/>
    <col min="2307" max="2311" width="22.7109375" style="223" customWidth="1"/>
    <col min="2312" max="2312" width="21.7109375" style="223" customWidth="1"/>
    <col min="2313" max="2560" width="9.140625" style="223"/>
    <col min="2561" max="2561" width="3.85546875" style="223" customWidth="1"/>
    <col min="2562" max="2562" width="40.7109375" style="223" customWidth="1"/>
    <col min="2563" max="2567" width="22.7109375" style="223" customWidth="1"/>
    <col min="2568" max="2568" width="21.7109375" style="223" customWidth="1"/>
    <col min="2569" max="2816" width="9.140625" style="223"/>
    <col min="2817" max="2817" width="3.85546875" style="223" customWidth="1"/>
    <col min="2818" max="2818" width="40.7109375" style="223" customWidth="1"/>
    <col min="2819" max="2823" width="22.7109375" style="223" customWidth="1"/>
    <col min="2824" max="2824" width="21.7109375" style="223" customWidth="1"/>
    <col min="2825" max="3072" width="9.140625" style="223"/>
    <col min="3073" max="3073" width="3.85546875" style="223" customWidth="1"/>
    <col min="3074" max="3074" width="40.7109375" style="223" customWidth="1"/>
    <col min="3075" max="3079" width="22.7109375" style="223" customWidth="1"/>
    <col min="3080" max="3080" width="21.7109375" style="223" customWidth="1"/>
    <col min="3081" max="3328" width="9.140625" style="223"/>
    <col min="3329" max="3329" width="3.85546875" style="223" customWidth="1"/>
    <col min="3330" max="3330" width="40.7109375" style="223" customWidth="1"/>
    <col min="3331" max="3335" width="22.7109375" style="223" customWidth="1"/>
    <col min="3336" max="3336" width="21.7109375" style="223" customWidth="1"/>
    <col min="3337" max="3584" width="9.140625" style="223"/>
    <col min="3585" max="3585" width="3.85546875" style="223" customWidth="1"/>
    <col min="3586" max="3586" width="40.7109375" style="223" customWidth="1"/>
    <col min="3587" max="3591" width="22.7109375" style="223" customWidth="1"/>
    <col min="3592" max="3592" width="21.7109375" style="223" customWidth="1"/>
    <col min="3593" max="3840" width="9.140625" style="223"/>
    <col min="3841" max="3841" width="3.85546875" style="223" customWidth="1"/>
    <col min="3842" max="3842" width="40.7109375" style="223" customWidth="1"/>
    <col min="3843" max="3847" width="22.7109375" style="223" customWidth="1"/>
    <col min="3848" max="3848" width="21.7109375" style="223" customWidth="1"/>
    <col min="3849" max="4096" width="9.140625" style="223"/>
    <col min="4097" max="4097" width="3.85546875" style="223" customWidth="1"/>
    <col min="4098" max="4098" width="40.7109375" style="223" customWidth="1"/>
    <col min="4099" max="4103" width="22.7109375" style="223" customWidth="1"/>
    <col min="4104" max="4104" width="21.7109375" style="223" customWidth="1"/>
    <col min="4105" max="4352" width="9.140625" style="223"/>
    <col min="4353" max="4353" width="3.85546875" style="223" customWidth="1"/>
    <col min="4354" max="4354" width="40.7109375" style="223" customWidth="1"/>
    <col min="4355" max="4359" width="22.7109375" style="223" customWidth="1"/>
    <col min="4360" max="4360" width="21.7109375" style="223" customWidth="1"/>
    <col min="4361" max="4608" width="9.140625" style="223"/>
    <col min="4609" max="4609" width="3.85546875" style="223" customWidth="1"/>
    <col min="4610" max="4610" width="40.7109375" style="223" customWidth="1"/>
    <col min="4611" max="4615" width="22.7109375" style="223" customWidth="1"/>
    <col min="4616" max="4616" width="21.7109375" style="223" customWidth="1"/>
    <col min="4617" max="4864" width="9.140625" style="223"/>
    <col min="4865" max="4865" width="3.85546875" style="223" customWidth="1"/>
    <col min="4866" max="4866" width="40.7109375" style="223" customWidth="1"/>
    <col min="4867" max="4871" width="22.7109375" style="223" customWidth="1"/>
    <col min="4872" max="4872" width="21.7109375" style="223" customWidth="1"/>
    <col min="4873" max="5120" width="9.140625" style="223"/>
    <col min="5121" max="5121" width="3.85546875" style="223" customWidth="1"/>
    <col min="5122" max="5122" width="40.7109375" style="223" customWidth="1"/>
    <col min="5123" max="5127" width="22.7109375" style="223" customWidth="1"/>
    <col min="5128" max="5128" width="21.7109375" style="223" customWidth="1"/>
    <col min="5129" max="5376" width="9.140625" style="223"/>
    <col min="5377" max="5377" width="3.85546875" style="223" customWidth="1"/>
    <col min="5378" max="5378" width="40.7109375" style="223" customWidth="1"/>
    <col min="5379" max="5383" width="22.7109375" style="223" customWidth="1"/>
    <col min="5384" max="5384" width="21.7109375" style="223" customWidth="1"/>
    <col min="5385" max="5632" width="9.140625" style="223"/>
    <col min="5633" max="5633" width="3.85546875" style="223" customWidth="1"/>
    <col min="5634" max="5634" width="40.7109375" style="223" customWidth="1"/>
    <col min="5635" max="5639" width="22.7109375" style="223" customWidth="1"/>
    <col min="5640" max="5640" width="21.7109375" style="223" customWidth="1"/>
    <col min="5641" max="5888" width="9.140625" style="223"/>
    <col min="5889" max="5889" width="3.85546875" style="223" customWidth="1"/>
    <col min="5890" max="5890" width="40.7109375" style="223" customWidth="1"/>
    <col min="5891" max="5895" width="22.7109375" style="223" customWidth="1"/>
    <col min="5896" max="5896" width="21.7109375" style="223" customWidth="1"/>
    <col min="5897" max="6144" width="9.140625" style="223"/>
    <col min="6145" max="6145" width="3.85546875" style="223" customWidth="1"/>
    <col min="6146" max="6146" width="40.7109375" style="223" customWidth="1"/>
    <col min="6147" max="6151" width="22.7109375" style="223" customWidth="1"/>
    <col min="6152" max="6152" width="21.7109375" style="223" customWidth="1"/>
    <col min="6153" max="6400" width="9.140625" style="223"/>
    <col min="6401" max="6401" width="3.85546875" style="223" customWidth="1"/>
    <col min="6402" max="6402" width="40.7109375" style="223" customWidth="1"/>
    <col min="6403" max="6407" width="22.7109375" style="223" customWidth="1"/>
    <col min="6408" max="6408" width="21.7109375" style="223" customWidth="1"/>
    <col min="6409" max="6656" width="9.140625" style="223"/>
    <col min="6657" max="6657" width="3.85546875" style="223" customWidth="1"/>
    <col min="6658" max="6658" width="40.7109375" style="223" customWidth="1"/>
    <col min="6659" max="6663" width="22.7109375" style="223" customWidth="1"/>
    <col min="6664" max="6664" width="21.7109375" style="223" customWidth="1"/>
    <col min="6665" max="6912" width="9.140625" style="223"/>
    <col min="6913" max="6913" width="3.85546875" style="223" customWidth="1"/>
    <col min="6914" max="6914" width="40.7109375" style="223" customWidth="1"/>
    <col min="6915" max="6919" width="22.7109375" style="223" customWidth="1"/>
    <col min="6920" max="6920" width="21.7109375" style="223" customWidth="1"/>
    <col min="6921" max="7168" width="9.140625" style="223"/>
    <col min="7169" max="7169" width="3.85546875" style="223" customWidth="1"/>
    <col min="7170" max="7170" width="40.7109375" style="223" customWidth="1"/>
    <col min="7171" max="7175" width="22.7109375" style="223" customWidth="1"/>
    <col min="7176" max="7176" width="21.7109375" style="223" customWidth="1"/>
    <col min="7177" max="7424" width="9.140625" style="223"/>
    <col min="7425" max="7425" width="3.85546875" style="223" customWidth="1"/>
    <col min="7426" max="7426" width="40.7109375" style="223" customWidth="1"/>
    <col min="7427" max="7431" width="22.7109375" style="223" customWidth="1"/>
    <col min="7432" max="7432" width="21.7109375" style="223" customWidth="1"/>
    <col min="7433" max="7680" width="9.140625" style="223"/>
    <col min="7681" max="7681" width="3.85546875" style="223" customWidth="1"/>
    <col min="7682" max="7682" width="40.7109375" style="223" customWidth="1"/>
    <col min="7683" max="7687" width="22.7109375" style="223" customWidth="1"/>
    <col min="7688" max="7688" width="21.7109375" style="223" customWidth="1"/>
    <col min="7689" max="7936" width="9.140625" style="223"/>
    <col min="7937" max="7937" width="3.85546875" style="223" customWidth="1"/>
    <col min="7938" max="7938" width="40.7109375" style="223" customWidth="1"/>
    <col min="7939" max="7943" width="22.7109375" style="223" customWidth="1"/>
    <col min="7944" max="7944" width="21.7109375" style="223" customWidth="1"/>
    <col min="7945" max="8192" width="9.140625" style="223"/>
    <col min="8193" max="8193" width="3.85546875" style="223" customWidth="1"/>
    <col min="8194" max="8194" width="40.7109375" style="223" customWidth="1"/>
    <col min="8195" max="8199" width="22.7109375" style="223" customWidth="1"/>
    <col min="8200" max="8200" width="21.7109375" style="223" customWidth="1"/>
    <col min="8201" max="8448" width="9.140625" style="223"/>
    <col min="8449" max="8449" width="3.85546875" style="223" customWidth="1"/>
    <col min="8450" max="8450" width="40.7109375" style="223" customWidth="1"/>
    <col min="8451" max="8455" width="22.7109375" style="223" customWidth="1"/>
    <col min="8456" max="8456" width="21.7109375" style="223" customWidth="1"/>
    <col min="8457" max="8704" width="9.140625" style="223"/>
    <col min="8705" max="8705" width="3.85546875" style="223" customWidth="1"/>
    <col min="8706" max="8706" width="40.7109375" style="223" customWidth="1"/>
    <col min="8707" max="8711" width="22.7109375" style="223" customWidth="1"/>
    <col min="8712" max="8712" width="21.7109375" style="223" customWidth="1"/>
    <col min="8713" max="8960" width="9.140625" style="223"/>
    <col min="8961" max="8961" width="3.85546875" style="223" customWidth="1"/>
    <col min="8962" max="8962" width="40.7109375" style="223" customWidth="1"/>
    <col min="8963" max="8967" width="22.7109375" style="223" customWidth="1"/>
    <col min="8968" max="8968" width="21.7109375" style="223" customWidth="1"/>
    <col min="8969" max="9216" width="9.140625" style="223"/>
    <col min="9217" max="9217" width="3.85546875" style="223" customWidth="1"/>
    <col min="9218" max="9218" width="40.7109375" style="223" customWidth="1"/>
    <col min="9219" max="9223" width="22.7109375" style="223" customWidth="1"/>
    <col min="9224" max="9224" width="21.7109375" style="223" customWidth="1"/>
    <col min="9225" max="9472" width="9.140625" style="223"/>
    <col min="9473" max="9473" width="3.85546875" style="223" customWidth="1"/>
    <col min="9474" max="9474" width="40.7109375" style="223" customWidth="1"/>
    <col min="9475" max="9479" width="22.7109375" style="223" customWidth="1"/>
    <col min="9480" max="9480" width="21.7109375" style="223" customWidth="1"/>
    <col min="9481" max="9728" width="9.140625" style="223"/>
    <col min="9729" max="9729" width="3.85546875" style="223" customWidth="1"/>
    <col min="9730" max="9730" width="40.7109375" style="223" customWidth="1"/>
    <col min="9731" max="9735" width="22.7109375" style="223" customWidth="1"/>
    <col min="9736" max="9736" width="21.7109375" style="223" customWidth="1"/>
    <col min="9737" max="9984" width="9.140625" style="223"/>
    <col min="9985" max="9985" width="3.85546875" style="223" customWidth="1"/>
    <col min="9986" max="9986" width="40.7109375" style="223" customWidth="1"/>
    <col min="9987" max="9991" width="22.7109375" style="223" customWidth="1"/>
    <col min="9992" max="9992" width="21.7109375" style="223" customWidth="1"/>
    <col min="9993" max="10240" width="9.140625" style="223"/>
    <col min="10241" max="10241" width="3.85546875" style="223" customWidth="1"/>
    <col min="10242" max="10242" width="40.7109375" style="223" customWidth="1"/>
    <col min="10243" max="10247" width="22.7109375" style="223" customWidth="1"/>
    <col min="10248" max="10248" width="21.7109375" style="223" customWidth="1"/>
    <col min="10249" max="10496" width="9.140625" style="223"/>
    <col min="10497" max="10497" width="3.85546875" style="223" customWidth="1"/>
    <col min="10498" max="10498" width="40.7109375" style="223" customWidth="1"/>
    <col min="10499" max="10503" width="22.7109375" style="223" customWidth="1"/>
    <col min="10504" max="10504" width="21.7109375" style="223" customWidth="1"/>
    <col min="10505" max="10752" width="9.140625" style="223"/>
    <col min="10753" max="10753" width="3.85546875" style="223" customWidth="1"/>
    <col min="10754" max="10754" width="40.7109375" style="223" customWidth="1"/>
    <col min="10755" max="10759" width="22.7109375" style="223" customWidth="1"/>
    <col min="10760" max="10760" width="21.7109375" style="223" customWidth="1"/>
    <col min="10761" max="11008" width="9.140625" style="223"/>
    <col min="11009" max="11009" width="3.85546875" style="223" customWidth="1"/>
    <col min="11010" max="11010" width="40.7109375" style="223" customWidth="1"/>
    <col min="11011" max="11015" width="22.7109375" style="223" customWidth="1"/>
    <col min="11016" max="11016" width="21.7109375" style="223" customWidth="1"/>
    <col min="11017" max="11264" width="9.140625" style="223"/>
    <col min="11265" max="11265" width="3.85546875" style="223" customWidth="1"/>
    <col min="11266" max="11266" width="40.7109375" style="223" customWidth="1"/>
    <col min="11267" max="11271" width="22.7109375" style="223" customWidth="1"/>
    <col min="11272" max="11272" width="21.7109375" style="223" customWidth="1"/>
    <col min="11273" max="11520" width="9.140625" style="223"/>
    <col min="11521" max="11521" width="3.85546875" style="223" customWidth="1"/>
    <col min="11522" max="11522" width="40.7109375" style="223" customWidth="1"/>
    <col min="11523" max="11527" width="22.7109375" style="223" customWidth="1"/>
    <col min="11528" max="11528" width="21.7109375" style="223" customWidth="1"/>
    <col min="11529" max="11776" width="9.140625" style="223"/>
    <col min="11777" max="11777" width="3.85546875" style="223" customWidth="1"/>
    <col min="11778" max="11778" width="40.7109375" style="223" customWidth="1"/>
    <col min="11779" max="11783" width="22.7109375" style="223" customWidth="1"/>
    <col min="11784" max="11784" width="21.7109375" style="223" customWidth="1"/>
    <col min="11785" max="12032" width="9.140625" style="223"/>
    <col min="12033" max="12033" width="3.85546875" style="223" customWidth="1"/>
    <col min="12034" max="12034" width="40.7109375" style="223" customWidth="1"/>
    <col min="12035" max="12039" width="22.7109375" style="223" customWidth="1"/>
    <col min="12040" max="12040" width="21.7109375" style="223" customWidth="1"/>
    <col min="12041" max="12288" width="9.140625" style="223"/>
    <col min="12289" max="12289" width="3.85546875" style="223" customWidth="1"/>
    <col min="12290" max="12290" width="40.7109375" style="223" customWidth="1"/>
    <col min="12291" max="12295" width="22.7109375" style="223" customWidth="1"/>
    <col min="12296" max="12296" width="21.7109375" style="223" customWidth="1"/>
    <col min="12297" max="12544" width="9.140625" style="223"/>
    <col min="12545" max="12545" width="3.85546875" style="223" customWidth="1"/>
    <col min="12546" max="12546" width="40.7109375" style="223" customWidth="1"/>
    <col min="12547" max="12551" width="22.7109375" style="223" customWidth="1"/>
    <col min="12552" max="12552" width="21.7109375" style="223" customWidth="1"/>
    <col min="12553" max="12800" width="9.140625" style="223"/>
    <col min="12801" max="12801" width="3.85546875" style="223" customWidth="1"/>
    <col min="12802" max="12802" width="40.7109375" style="223" customWidth="1"/>
    <col min="12803" max="12807" width="22.7109375" style="223" customWidth="1"/>
    <col min="12808" max="12808" width="21.7109375" style="223" customWidth="1"/>
    <col min="12809" max="13056" width="9.140625" style="223"/>
    <col min="13057" max="13057" width="3.85546875" style="223" customWidth="1"/>
    <col min="13058" max="13058" width="40.7109375" style="223" customWidth="1"/>
    <col min="13059" max="13063" width="22.7109375" style="223" customWidth="1"/>
    <col min="13064" max="13064" width="21.7109375" style="223" customWidth="1"/>
    <col min="13065" max="13312" width="9.140625" style="223"/>
    <col min="13313" max="13313" width="3.85546875" style="223" customWidth="1"/>
    <col min="13314" max="13314" width="40.7109375" style="223" customWidth="1"/>
    <col min="13315" max="13319" width="22.7109375" style="223" customWidth="1"/>
    <col min="13320" max="13320" width="21.7109375" style="223" customWidth="1"/>
    <col min="13321" max="13568" width="9.140625" style="223"/>
    <col min="13569" max="13569" width="3.85546875" style="223" customWidth="1"/>
    <col min="13570" max="13570" width="40.7109375" style="223" customWidth="1"/>
    <col min="13571" max="13575" width="22.7109375" style="223" customWidth="1"/>
    <col min="13576" max="13576" width="21.7109375" style="223" customWidth="1"/>
    <col min="13577" max="13824" width="9.140625" style="223"/>
    <col min="13825" max="13825" width="3.85546875" style="223" customWidth="1"/>
    <col min="13826" max="13826" width="40.7109375" style="223" customWidth="1"/>
    <col min="13827" max="13831" width="22.7109375" style="223" customWidth="1"/>
    <col min="13832" max="13832" width="21.7109375" style="223" customWidth="1"/>
    <col min="13833" max="14080" width="9.140625" style="223"/>
    <col min="14081" max="14081" width="3.85546875" style="223" customWidth="1"/>
    <col min="14082" max="14082" width="40.7109375" style="223" customWidth="1"/>
    <col min="14083" max="14087" width="22.7109375" style="223" customWidth="1"/>
    <col min="14088" max="14088" width="21.7109375" style="223" customWidth="1"/>
    <col min="14089" max="14336" width="9.140625" style="223"/>
    <col min="14337" max="14337" width="3.85546875" style="223" customWidth="1"/>
    <col min="14338" max="14338" width="40.7109375" style="223" customWidth="1"/>
    <col min="14339" max="14343" width="22.7109375" style="223" customWidth="1"/>
    <col min="14344" max="14344" width="21.7109375" style="223" customWidth="1"/>
    <col min="14345" max="14592" width="9.140625" style="223"/>
    <col min="14593" max="14593" width="3.85546875" style="223" customWidth="1"/>
    <col min="14594" max="14594" width="40.7109375" style="223" customWidth="1"/>
    <col min="14595" max="14599" width="22.7109375" style="223" customWidth="1"/>
    <col min="14600" max="14600" width="21.7109375" style="223" customWidth="1"/>
    <col min="14601" max="14848" width="9.140625" style="223"/>
    <col min="14849" max="14849" width="3.85546875" style="223" customWidth="1"/>
    <col min="14850" max="14850" width="40.7109375" style="223" customWidth="1"/>
    <col min="14851" max="14855" width="22.7109375" style="223" customWidth="1"/>
    <col min="14856" max="14856" width="21.7109375" style="223" customWidth="1"/>
    <col min="14857" max="15104" width="9.140625" style="223"/>
    <col min="15105" max="15105" width="3.85546875" style="223" customWidth="1"/>
    <col min="15106" max="15106" width="40.7109375" style="223" customWidth="1"/>
    <col min="15107" max="15111" width="22.7109375" style="223" customWidth="1"/>
    <col min="15112" max="15112" width="21.7109375" style="223" customWidth="1"/>
    <col min="15113" max="15360" width="9.140625" style="223"/>
    <col min="15361" max="15361" width="3.85546875" style="223" customWidth="1"/>
    <col min="15362" max="15362" width="40.7109375" style="223" customWidth="1"/>
    <col min="15363" max="15367" width="22.7109375" style="223" customWidth="1"/>
    <col min="15368" max="15368" width="21.7109375" style="223" customWidth="1"/>
    <col min="15369" max="15616" width="9.140625" style="223"/>
    <col min="15617" max="15617" width="3.85546875" style="223" customWidth="1"/>
    <col min="15618" max="15618" width="40.7109375" style="223" customWidth="1"/>
    <col min="15619" max="15623" width="22.7109375" style="223" customWidth="1"/>
    <col min="15624" max="15624" width="21.7109375" style="223" customWidth="1"/>
    <col min="15625" max="15872" width="9.140625" style="223"/>
    <col min="15873" max="15873" width="3.85546875" style="223" customWidth="1"/>
    <col min="15874" max="15874" width="40.7109375" style="223" customWidth="1"/>
    <col min="15875" max="15879" width="22.7109375" style="223" customWidth="1"/>
    <col min="15880" max="15880" width="21.7109375" style="223" customWidth="1"/>
    <col min="15881" max="16128" width="9.140625" style="223"/>
    <col min="16129" max="16129" width="3.85546875" style="223" customWidth="1"/>
    <col min="16130" max="16130" width="40.7109375" style="223" customWidth="1"/>
    <col min="16131" max="16135" width="22.7109375" style="223" customWidth="1"/>
    <col min="16136" max="16136" width="21.7109375" style="223" customWidth="1"/>
    <col min="16137" max="16384" width="9.140625" style="223"/>
  </cols>
  <sheetData>
    <row r="1" spans="1:9" s="219" customFormat="1" ht="24" customHeight="1">
      <c r="A1" s="216" t="s">
        <v>131</v>
      </c>
      <c r="B1" s="217"/>
      <c r="C1" s="218"/>
      <c r="D1" s="218"/>
      <c r="E1" s="218"/>
      <c r="F1" s="218"/>
      <c r="G1" s="218"/>
      <c r="H1" s="218"/>
    </row>
    <row r="2" spans="1:9" s="219" customFormat="1" ht="20.25">
      <c r="A2" s="220" t="s">
        <v>132</v>
      </c>
      <c r="B2" s="217"/>
      <c r="C2" s="218"/>
      <c r="D2" s="218"/>
      <c r="E2" s="218"/>
      <c r="F2" s="218"/>
      <c r="G2" s="218"/>
      <c r="H2" s="218"/>
    </row>
    <row r="3" spans="1:9" ht="18.75">
      <c r="A3" s="221"/>
      <c r="B3" s="220"/>
      <c r="C3" s="222"/>
      <c r="D3" s="222"/>
      <c r="E3" s="222"/>
      <c r="F3" s="222"/>
      <c r="G3" s="222"/>
      <c r="H3" s="222"/>
    </row>
    <row r="4" spans="1:9" s="224" customFormat="1" ht="31.5" customHeight="1">
      <c r="A4" s="384" t="s">
        <v>242</v>
      </c>
      <c r="B4" s="384"/>
      <c r="C4" s="384"/>
      <c r="D4" s="384"/>
      <c r="E4" s="384"/>
      <c r="F4" s="385"/>
      <c r="G4" s="385"/>
      <c r="H4" s="385"/>
    </row>
    <row r="5" spans="1:9" s="224" customFormat="1" ht="18.75" customHeight="1">
      <c r="A5" s="225"/>
      <c r="B5" s="225"/>
      <c r="C5" s="222"/>
      <c r="D5" s="222"/>
      <c r="E5" s="222"/>
      <c r="F5" s="222"/>
      <c r="G5" s="222"/>
      <c r="H5" s="222"/>
    </row>
    <row r="6" spans="1:9" ht="20.25" customHeight="1">
      <c r="A6" s="226"/>
      <c r="B6" s="227"/>
      <c r="C6" s="222"/>
      <c r="D6" s="222"/>
      <c r="E6" s="228"/>
      <c r="F6" s="228"/>
      <c r="G6" s="228"/>
      <c r="H6" s="228"/>
    </row>
    <row r="7" spans="1:9" s="224" customFormat="1" ht="19.5" customHeight="1">
      <c r="A7" s="229" t="s">
        <v>133</v>
      </c>
      <c r="B7" s="225"/>
      <c r="C7" s="222"/>
      <c r="D7" s="222"/>
      <c r="E7" s="230"/>
      <c r="F7" s="230"/>
      <c r="G7" s="230"/>
      <c r="H7" s="231"/>
    </row>
    <row r="8" spans="1:9" s="224" customFormat="1" ht="19.5" customHeight="1">
      <c r="A8" s="225"/>
      <c r="B8" s="225"/>
      <c r="C8" s="222"/>
      <c r="D8" s="222"/>
      <c r="E8" s="232"/>
      <c r="F8" s="232"/>
      <c r="G8" s="232"/>
      <c r="H8" s="232"/>
    </row>
    <row r="9" spans="1:9" ht="13.5" thickBot="1">
      <c r="A9" s="228"/>
      <c r="B9" s="228"/>
      <c r="C9" s="228"/>
      <c r="D9" s="228"/>
      <c r="E9" s="228"/>
      <c r="F9" s="228"/>
      <c r="G9" s="228"/>
      <c r="H9" s="228"/>
    </row>
    <row r="10" spans="1:9" s="237" customFormat="1" ht="19.5" customHeight="1" thickBot="1">
      <c r="A10" s="233"/>
      <c r="B10" s="233"/>
      <c r="C10" s="234" t="s">
        <v>134</v>
      </c>
      <c r="D10" s="235"/>
      <c r="E10" s="234" t="s">
        <v>135</v>
      </c>
      <c r="F10" s="235"/>
      <c r="G10" s="234" t="s">
        <v>136</v>
      </c>
      <c r="H10" s="235"/>
      <c r="I10" s="236"/>
    </row>
    <row r="11" spans="1:9" s="224" customFormat="1" ht="15.75">
      <c r="A11" s="238"/>
      <c r="B11" s="239" t="s">
        <v>137</v>
      </c>
      <c r="C11" s="240" t="s">
        <v>138</v>
      </c>
      <c r="D11" s="241"/>
      <c r="E11" s="240" t="s">
        <v>138</v>
      </c>
      <c r="F11" s="241"/>
      <c r="G11" s="241" t="s">
        <v>138</v>
      </c>
      <c r="H11" s="241"/>
    </row>
    <row r="12" spans="1:9" s="224" customFormat="1" ht="18" customHeight="1">
      <c r="A12" s="242"/>
      <c r="B12" s="243" t="s">
        <v>139</v>
      </c>
      <c r="C12" s="244"/>
      <c r="D12" s="245"/>
      <c r="E12" s="244"/>
      <c r="F12" s="245"/>
      <c r="G12" s="244"/>
      <c r="H12" s="245"/>
    </row>
    <row r="13" spans="1:9" s="224" customFormat="1" ht="18" customHeight="1">
      <c r="A13" s="242"/>
      <c r="B13" s="243" t="s">
        <v>140</v>
      </c>
      <c r="C13" s="246"/>
      <c r="D13" s="247"/>
      <c r="E13" s="246"/>
      <c r="F13" s="247"/>
      <c r="G13" s="246"/>
      <c r="H13" s="247"/>
    </row>
    <row r="14" spans="1:9" s="224" customFormat="1" ht="16.5" thickBot="1">
      <c r="A14" s="248"/>
      <c r="B14" s="249" t="s">
        <v>141</v>
      </c>
      <c r="C14" s="250"/>
      <c r="D14" s="251"/>
      <c r="E14" s="250"/>
      <c r="F14" s="251"/>
      <c r="G14" s="250"/>
      <c r="H14" s="251"/>
    </row>
    <row r="15" spans="1:9" s="224" customFormat="1" ht="18" customHeight="1" thickTop="1">
      <c r="A15" s="252" t="s">
        <v>142</v>
      </c>
      <c r="B15" s="253"/>
      <c r="C15" s="254" t="s">
        <v>143</v>
      </c>
      <c r="D15" s="255" t="s">
        <v>144</v>
      </c>
      <c r="E15" s="254" t="s">
        <v>145</v>
      </c>
      <c r="F15" s="255" t="s">
        <v>146</v>
      </c>
      <c r="G15" s="254" t="s">
        <v>147</v>
      </c>
      <c r="H15" s="255" t="s">
        <v>148</v>
      </c>
    </row>
    <row r="16" spans="1:9" ht="18" customHeight="1">
      <c r="A16" s="256" t="s">
        <v>80</v>
      </c>
      <c r="B16" s="257" t="s">
        <v>149</v>
      </c>
      <c r="C16" s="258"/>
      <c r="D16" s="259"/>
      <c r="E16" s="258"/>
      <c r="F16" s="259"/>
      <c r="G16" s="258"/>
      <c r="H16" s="259"/>
    </row>
    <row r="17" spans="1:10" ht="18" customHeight="1">
      <c r="A17" s="260" t="s">
        <v>82</v>
      </c>
      <c r="B17" s="261" t="s">
        <v>150</v>
      </c>
      <c r="C17" s="262"/>
      <c r="D17" s="263"/>
      <c r="E17" s="262"/>
      <c r="F17" s="263"/>
      <c r="G17" s="262"/>
      <c r="H17" s="263"/>
    </row>
    <row r="18" spans="1:10" ht="18" customHeight="1">
      <c r="A18" s="260" t="s">
        <v>151</v>
      </c>
      <c r="B18" s="261" t="s">
        <v>152</v>
      </c>
      <c r="C18" s="262"/>
      <c r="D18" s="263"/>
      <c r="E18" s="262"/>
      <c r="F18" s="263"/>
      <c r="G18" s="262"/>
      <c r="H18" s="263"/>
    </row>
    <row r="19" spans="1:10" ht="18" customHeight="1">
      <c r="A19" s="260" t="s">
        <v>153</v>
      </c>
      <c r="B19" s="261" t="s">
        <v>154</v>
      </c>
      <c r="C19" s="262"/>
      <c r="D19" s="263"/>
      <c r="E19" s="262"/>
      <c r="F19" s="263"/>
      <c r="G19" s="262"/>
      <c r="H19" s="263"/>
    </row>
    <row r="20" spans="1:10" ht="18" customHeight="1">
      <c r="A20" s="260" t="s">
        <v>155</v>
      </c>
      <c r="B20" s="261" t="s">
        <v>156</v>
      </c>
      <c r="C20" s="262"/>
      <c r="D20" s="263"/>
      <c r="E20" s="262"/>
      <c r="F20" s="263"/>
      <c r="G20" s="262"/>
      <c r="H20" s="263"/>
    </row>
    <row r="21" spans="1:10" ht="18" customHeight="1">
      <c r="A21" s="260" t="s">
        <v>157</v>
      </c>
      <c r="B21" s="261" t="s">
        <v>158</v>
      </c>
      <c r="C21" s="262"/>
      <c r="D21" s="263"/>
      <c r="E21" s="262"/>
      <c r="F21" s="263"/>
      <c r="G21" s="262"/>
      <c r="H21" s="263"/>
    </row>
    <row r="22" spans="1:10" ht="18" customHeight="1">
      <c r="A22" s="256" t="s">
        <v>159</v>
      </c>
      <c r="B22" s="261" t="s">
        <v>160</v>
      </c>
      <c r="C22" s="262"/>
      <c r="D22" s="263"/>
      <c r="E22" s="262"/>
      <c r="F22" s="263"/>
      <c r="G22" s="262"/>
      <c r="H22" s="263"/>
    </row>
    <row r="23" spans="1:10" ht="18" customHeight="1">
      <c r="A23" s="256" t="s">
        <v>161</v>
      </c>
      <c r="B23" s="257" t="s">
        <v>162</v>
      </c>
      <c r="C23" s="262"/>
      <c r="D23" s="263"/>
      <c r="E23" s="262"/>
      <c r="F23" s="263"/>
      <c r="G23" s="262"/>
      <c r="H23" s="263"/>
    </row>
    <row r="24" spans="1:10" ht="18" customHeight="1">
      <c r="A24" s="256" t="s">
        <v>163</v>
      </c>
      <c r="B24" s="257" t="s">
        <v>164</v>
      </c>
      <c r="C24" s="258"/>
      <c r="D24" s="259"/>
      <c r="E24" s="258"/>
      <c r="F24" s="259"/>
      <c r="G24" s="258"/>
      <c r="H24" s="259"/>
    </row>
    <row r="25" spans="1:10" ht="18" customHeight="1">
      <c r="A25" s="256" t="s">
        <v>165</v>
      </c>
      <c r="B25" s="257" t="s">
        <v>166</v>
      </c>
      <c r="C25" s="258"/>
      <c r="D25" s="259"/>
      <c r="E25" s="258"/>
      <c r="F25" s="259"/>
      <c r="G25" s="258"/>
      <c r="H25" s="259"/>
    </row>
    <row r="26" spans="1:10" ht="18" customHeight="1">
      <c r="A26" s="256" t="s">
        <v>167</v>
      </c>
      <c r="B26" s="257" t="s">
        <v>168</v>
      </c>
      <c r="C26" s="258"/>
      <c r="D26" s="259"/>
      <c r="E26" s="258"/>
      <c r="F26" s="259"/>
      <c r="G26" s="258"/>
      <c r="H26" s="259"/>
    </row>
    <row r="27" spans="1:10" ht="18" customHeight="1">
      <c r="A27" s="256" t="s">
        <v>169</v>
      </c>
      <c r="B27" s="257" t="s">
        <v>170</v>
      </c>
      <c r="C27" s="258"/>
      <c r="D27" s="259"/>
      <c r="E27" s="258"/>
      <c r="F27" s="259"/>
      <c r="G27" s="258"/>
      <c r="H27" s="259"/>
    </row>
    <row r="28" spans="1:10" ht="18" customHeight="1">
      <c r="A28" s="256" t="s">
        <v>171</v>
      </c>
      <c r="B28" s="257" t="s">
        <v>172</v>
      </c>
      <c r="C28" s="258"/>
      <c r="D28" s="259"/>
      <c r="E28" s="258"/>
      <c r="F28" s="259"/>
      <c r="G28" s="258"/>
      <c r="H28" s="259"/>
    </row>
    <row r="29" spans="1:10" ht="18" customHeight="1">
      <c r="A29" s="256" t="s">
        <v>173</v>
      </c>
      <c r="B29" s="257" t="s">
        <v>174</v>
      </c>
      <c r="C29" s="262"/>
      <c r="D29" s="263"/>
      <c r="E29" s="262"/>
      <c r="F29" s="263"/>
      <c r="G29" s="262"/>
      <c r="H29" s="263"/>
    </row>
    <row r="30" spans="1:10" ht="18" customHeight="1" thickBot="1">
      <c r="A30" s="260" t="s">
        <v>175</v>
      </c>
      <c r="B30" s="261" t="s">
        <v>176</v>
      </c>
      <c r="C30" s="262"/>
      <c r="D30" s="263"/>
      <c r="E30" s="262"/>
      <c r="F30" s="263"/>
      <c r="G30" s="262"/>
      <c r="H30" s="263"/>
    </row>
    <row r="31" spans="1:10" s="224" customFormat="1" ht="18" customHeight="1" thickTop="1">
      <c r="A31" s="252" t="s">
        <v>177</v>
      </c>
      <c r="B31" s="253"/>
      <c r="C31" s="254" t="s">
        <v>143</v>
      </c>
      <c r="D31" s="255" t="s">
        <v>144</v>
      </c>
      <c r="E31" s="254" t="s">
        <v>145</v>
      </c>
      <c r="F31" s="255" t="s">
        <v>146</v>
      </c>
      <c r="G31" s="254" t="s">
        <v>147</v>
      </c>
      <c r="H31" s="255" t="s">
        <v>148</v>
      </c>
    </row>
    <row r="32" spans="1:10" ht="18" customHeight="1">
      <c r="A32" s="256" t="s">
        <v>80</v>
      </c>
      <c r="B32" s="257" t="s">
        <v>149</v>
      </c>
      <c r="C32" s="258"/>
      <c r="D32" s="259"/>
      <c r="E32" s="258"/>
      <c r="F32" s="259"/>
      <c r="G32" s="258"/>
      <c r="H32" s="259"/>
      <c r="J32" s="264"/>
    </row>
    <row r="33" spans="1:8" ht="18" customHeight="1">
      <c r="A33" s="256" t="s">
        <v>82</v>
      </c>
      <c r="B33" s="257" t="s">
        <v>150</v>
      </c>
      <c r="C33" s="265"/>
      <c r="D33" s="266"/>
      <c r="E33" s="265"/>
      <c r="F33" s="266"/>
      <c r="G33" s="265"/>
      <c r="H33" s="266"/>
    </row>
    <row r="34" spans="1:8" ht="18" customHeight="1">
      <c r="A34" s="260" t="s">
        <v>151</v>
      </c>
      <c r="B34" s="261" t="s">
        <v>152</v>
      </c>
      <c r="C34" s="262"/>
      <c r="D34" s="263"/>
      <c r="E34" s="262"/>
      <c r="F34" s="263"/>
      <c r="G34" s="262"/>
      <c r="H34" s="263"/>
    </row>
    <row r="35" spans="1:8" ht="18" customHeight="1">
      <c r="A35" s="260" t="s">
        <v>153</v>
      </c>
      <c r="B35" s="261" t="s">
        <v>154</v>
      </c>
      <c r="C35" s="267"/>
      <c r="D35" s="268"/>
      <c r="E35" s="267"/>
      <c r="F35" s="268"/>
      <c r="G35" s="267"/>
      <c r="H35" s="268"/>
    </row>
    <row r="36" spans="1:8" ht="18" customHeight="1">
      <c r="A36" s="260" t="s">
        <v>155</v>
      </c>
      <c r="B36" s="261" t="s">
        <v>156</v>
      </c>
      <c r="C36" s="267"/>
      <c r="D36" s="268"/>
      <c r="E36" s="267"/>
      <c r="F36" s="268"/>
      <c r="G36" s="267"/>
      <c r="H36" s="268"/>
    </row>
    <row r="37" spans="1:8" ht="18" customHeight="1">
      <c r="A37" s="260" t="s">
        <v>157</v>
      </c>
      <c r="B37" s="261" t="s">
        <v>158</v>
      </c>
      <c r="C37" s="267"/>
      <c r="D37" s="268"/>
      <c r="E37" s="267"/>
      <c r="F37" s="268"/>
      <c r="G37" s="267"/>
      <c r="H37" s="268"/>
    </row>
    <row r="38" spans="1:8" ht="18" customHeight="1">
      <c r="A38" s="256" t="s">
        <v>159</v>
      </c>
      <c r="B38" s="261" t="s">
        <v>160</v>
      </c>
      <c r="C38" s="267"/>
      <c r="D38" s="268"/>
      <c r="E38" s="267"/>
      <c r="F38" s="268"/>
      <c r="G38" s="267"/>
      <c r="H38" s="268"/>
    </row>
    <row r="39" spans="1:8" ht="18" customHeight="1">
      <c r="A39" s="256" t="s">
        <v>161</v>
      </c>
      <c r="B39" s="257" t="s">
        <v>162</v>
      </c>
      <c r="C39" s="267"/>
      <c r="D39" s="268"/>
      <c r="E39" s="267"/>
      <c r="F39" s="268"/>
      <c r="G39" s="267"/>
      <c r="H39" s="268"/>
    </row>
    <row r="40" spans="1:8" ht="18" customHeight="1">
      <c r="A40" s="256" t="s">
        <v>163</v>
      </c>
      <c r="B40" s="257" t="s">
        <v>164</v>
      </c>
      <c r="C40" s="265"/>
      <c r="D40" s="266"/>
      <c r="E40" s="265"/>
      <c r="F40" s="266"/>
      <c r="G40" s="265"/>
      <c r="H40" s="266"/>
    </row>
    <row r="41" spans="1:8" ht="18" customHeight="1">
      <c r="A41" s="256" t="s">
        <v>165</v>
      </c>
      <c r="B41" s="257" t="s">
        <v>166</v>
      </c>
      <c r="C41" s="258"/>
      <c r="D41" s="259"/>
      <c r="E41" s="258"/>
      <c r="F41" s="259"/>
      <c r="G41" s="258"/>
      <c r="H41" s="259"/>
    </row>
    <row r="42" spans="1:8" ht="18" customHeight="1">
      <c r="A42" s="256" t="s">
        <v>167</v>
      </c>
      <c r="B42" s="257" t="s">
        <v>168</v>
      </c>
      <c r="C42" s="265"/>
      <c r="D42" s="266"/>
      <c r="E42" s="265"/>
      <c r="F42" s="266"/>
      <c r="G42" s="265"/>
      <c r="H42" s="266"/>
    </row>
    <row r="43" spans="1:8" ht="18" customHeight="1">
      <c r="A43" s="256" t="s">
        <v>169</v>
      </c>
      <c r="B43" s="257" t="s">
        <v>170</v>
      </c>
      <c r="C43" s="267"/>
      <c r="D43" s="268"/>
      <c r="E43" s="267"/>
      <c r="F43" s="268"/>
      <c r="G43" s="267"/>
      <c r="H43" s="268"/>
    </row>
    <row r="44" spans="1:8" ht="18" customHeight="1">
      <c r="A44" s="256" t="s">
        <v>171</v>
      </c>
      <c r="B44" s="257" t="s">
        <v>172</v>
      </c>
      <c r="C44" s="265"/>
      <c r="D44" s="266"/>
      <c r="E44" s="265"/>
      <c r="F44" s="266"/>
      <c r="G44" s="265"/>
      <c r="H44" s="266"/>
    </row>
    <row r="45" spans="1:8" ht="18" customHeight="1">
      <c r="A45" s="256" t="s">
        <v>173</v>
      </c>
      <c r="B45" s="257" t="s">
        <v>174</v>
      </c>
      <c r="C45" s="265"/>
      <c r="D45" s="266"/>
      <c r="E45" s="265"/>
      <c r="F45" s="266"/>
      <c r="G45" s="265"/>
      <c r="H45" s="266"/>
    </row>
    <row r="46" spans="1:8" ht="18" customHeight="1" thickBot="1">
      <c r="A46" s="269" t="s">
        <v>175</v>
      </c>
      <c r="B46" s="270" t="s">
        <v>176</v>
      </c>
      <c r="C46" s="271"/>
      <c r="D46" s="272"/>
      <c r="E46" s="271"/>
      <c r="F46" s="272"/>
      <c r="G46" s="271"/>
      <c r="H46" s="272"/>
    </row>
    <row r="47" spans="1:8" ht="13.5" thickTop="1"/>
  </sheetData>
  <mergeCells count="1">
    <mergeCell ref="A4:H4"/>
  </mergeCells>
  <dataValidations count="1">
    <dataValidation type="decimal" allowBlank="1" showInputMessage="1" showErrorMessage="1" sqref="C16:H30 IY16:JD30 SU16:SZ30 ACQ16:ACV30 AMM16:AMR30 AWI16:AWN30 BGE16:BGJ30 BQA16:BQF30 BZW16:CAB30 CJS16:CJX30 CTO16:CTT30 DDK16:DDP30 DNG16:DNL30 DXC16:DXH30 EGY16:EHD30 EQU16:EQZ30 FAQ16:FAV30 FKM16:FKR30 FUI16:FUN30 GEE16:GEJ30 GOA16:GOF30 GXW16:GYB30 HHS16:HHX30 HRO16:HRT30 IBK16:IBP30 ILG16:ILL30 IVC16:IVH30 JEY16:JFD30 JOU16:JOZ30 JYQ16:JYV30 KIM16:KIR30 KSI16:KSN30 LCE16:LCJ30 LMA16:LMF30 LVW16:LWB30 MFS16:MFX30 MPO16:MPT30 MZK16:MZP30 NJG16:NJL30 NTC16:NTH30 OCY16:ODD30 OMU16:OMZ30 OWQ16:OWV30 PGM16:PGR30 PQI16:PQN30 QAE16:QAJ30 QKA16:QKF30 QTW16:QUB30 RDS16:RDX30 RNO16:RNT30 RXK16:RXP30 SHG16:SHL30 SRC16:SRH30 TAY16:TBD30 TKU16:TKZ30 TUQ16:TUV30 UEM16:UER30 UOI16:UON30 UYE16:UYJ30 VIA16:VIF30 VRW16:VSB30 WBS16:WBX30 WLO16:WLT30 WVK16:WVP30 C65552:H65566 IY65552:JD65566 SU65552:SZ65566 ACQ65552:ACV65566 AMM65552:AMR65566 AWI65552:AWN65566 BGE65552:BGJ65566 BQA65552:BQF65566 BZW65552:CAB65566 CJS65552:CJX65566 CTO65552:CTT65566 DDK65552:DDP65566 DNG65552:DNL65566 DXC65552:DXH65566 EGY65552:EHD65566 EQU65552:EQZ65566 FAQ65552:FAV65566 FKM65552:FKR65566 FUI65552:FUN65566 GEE65552:GEJ65566 GOA65552:GOF65566 GXW65552:GYB65566 HHS65552:HHX65566 HRO65552:HRT65566 IBK65552:IBP65566 ILG65552:ILL65566 IVC65552:IVH65566 JEY65552:JFD65566 JOU65552:JOZ65566 JYQ65552:JYV65566 KIM65552:KIR65566 KSI65552:KSN65566 LCE65552:LCJ65566 LMA65552:LMF65566 LVW65552:LWB65566 MFS65552:MFX65566 MPO65552:MPT65566 MZK65552:MZP65566 NJG65552:NJL65566 NTC65552:NTH65566 OCY65552:ODD65566 OMU65552:OMZ65566 OWQ65552:OWV65566 PGM65552:PGR65566 PQI65552:PQN65566 QAE65552:QAJ65566 QKA65552:QKF65566 QTW65552:QUB65566 RDS65552:RDX65566 RNO65552:RNT65566 RXK65552:RXP65566 SHG65552:SHL65566 SRC65552:SRH65566 TAY65552:TBD65566 TKU65552:TKZ65566 TUQ65552:TUV65566 UEM65552:UER65566 UOI65552:UON65566 UYE65552:UYJ65566 VIA65552:VIF65566 VRW65552:VSB65566 WBS65552:WBX65566 WLO65552:WLT65566 WVK65552:WVP65566 C131088:H131102 IY131088:JD131102 SU131088:SZ131102 ACQ131088:ACV131102 AMM131088:AMR131102 AWI131088:AWN131102 BGE131088:BGJ131102 BQA131088:BQF131102 BZW131088:CAB131102 CJS131088:CJX131102 CTO131088:CTT131102 DDK131088:DDP131102 DNG131088:DNL131102 DXC131088:DXH131102 EGY131088:EHD131102 EQU131088:EQZ131102 FAQ131088:FAV131102 FKM131088:FKR131102 FUI131088:FUN131102 GEE131088:GEJ131102 GOA131088:GOF131102 GXW131088:GYB131102 HHS131088:HHX131102 HRO131088:HRT131102 IBK131088:IBP131102 ILG131088:ILL131102 IVC131088:IVH131102 JEY131088:JFD131102 JOU131088:JOZ131102 JYQ131088:JYV131102 KIM131088:KIR131102 KSI131088:KSN131102 LCE131088:LCJ131102 LMA131088:LMF131102 LVW131088:LWB131102 MFS131088:MFX131102 MPO131088:MPT131102 MZK131088:MZP131102 NJG131088:NJL131102 NTC131088:NTH131102 OCY131088:ODD131102 OMU131088:OMZ131102 OWQ131088:OWV131102 PGM131088:PGR131102 PQI131088:PQN131102 QAE131088:QAJ131102 QKA131088:QKF131102 QTW131088:QUB131102 RDS131088:RDX131102 RNO131088:RNT131102 RXK131088:RXP131102 SHG131088:SHL131102 SRC131088:SRH131102 TAY131088:TBD131102 TKU131088:TKZ131102 TUQ131088:TUV131102 UEM131088:UER131102 UOI131088:UON131102 UYE131088:UYJ131102 VIA131088:VIF131102 VRW131088:VSB131102 WBS131088:WBX131102 WLO131088:WLT131102 WVK131088:WVP131102 C196624:H196638 IY196624:JD196638 SU196624:SZ196638 ACQ196624:ACV196638 AMM196624:AMR196638 AWI196624:AWN196638 BGE196624:BGJ196638 BQA196624:BQF196638 BZW196624:CAB196638 CJS196624:CJX196638 CTO196624:CTT196638 DDK196624:DDP196638 DNG196624:DNL196638 DXC196624:DXH196638 EGY196624:EHD196638 EQU196624:EQZ196638 FAQ196624:FAV196638 FKM196624:FKR196638 FUI196624:FUN196638 GEE196624:GEJ196638 GOA196624:GOF196638 GXW196624:GYB196638 HHS196624:HHX196638 HRO196624:HRT196638 IBK196624:IBP196638 ILG196624:ILL196638 IVC196624:IVH196638 JEY196624:JFD196638 JOU196624:JOZ196638 JYQ196624:JYV196638 KIM196624:KIR196638 KSI196624:KSN196638 LCE196624:LCJ196638 LMA196624:LMF196638 LVW196624:LWB196638 MFS196624:MFX196638 MPO196624:MPT196638 MZK196624:MZP196638 NJG196624:NJL196638 NTC196624:NTH196638 OCY196624:ODD196638 OMU196624:OMZ196638 OWQ196624:OWV196638 PGM196624:PGR196638 PQI196624:PQN196638 QAE196624:QAJ196638 QKA196624:QKF196638 QTW196624:QUB196638 RDS196624:RDX196638 RNO196624:RNT196638 RXK196624:RXP196638 SHG196624:SHL196638 SRC196624:SRH196638 TAY196624:TBD196638 TKU196624:TKZ196638 TUQ196624:TUV196638 UEM196624:UER196638 UOI196624:UON196638 UYE196624:UYJ196638 VIA196624:VIF196638 VRW196624:VSB196638 WBS196624:WBX196638 WLO196624:WLT196638 WVK196624:WVP196638 C262160:H262174 IY262160:JD262174 SU262160:SZ262174 ACQ262160:ACV262174 AMM262160:AMR262174 AWI262160:AWN262174 BGE262160:BGJ262174 BQA262160:BQF262174 BZW262160:CAB262174 CJS262160:CJX262174 CTO262160:CTT262174 DDK262160:DDP262174 DNG262160:DNL262174 DXC262160:DXH262174 EGY262160:EHD262174 EQU262160:EQZ262174 FAQ262160:FAV262174 FKM262160:FKR262174 FUI262160:FUN262174 GEE262160:GEJ262174 GOA262160:GOF262174 GXW262160:GYB262174 HHS262160:HHX262174 HRO262160:HRT262174 IBK262160:IBP262174 ILG262160:ILL262174 IVC262160:IVH262174 JEY262160:JFD262174 JOU262160:JOZ262174 JYQ262160:JYV262174 KIM262160:KIR262174 KSI262160:KSN262174 LCE262160:LCJ262174 LMA262160:LMF262174 LVW262160:LWB262174 MFS262160:MFX262174 MPO262160:MPT262174 MZK262160:MZP262174 NJG262160:NJL262174 NTC262160:NTH262174 OCY262160:ODD262174 OMU262160:OMZ262174 OWQ262160:OWV262174 PGM262160:PGR262174 PQI262160:PQN262174 QAE262160:QAJ262174 QKA262160:QKF262174 QTW262160:QUB262174 RDS262160:RDX262174 RNO262160:RNT262174 RXK262160:RXP262174 SHG262160:SHL262174 SRC262160:SRH262174 TAY262160:TBD262174 TKU262160:TKZ262174 TUQ262160:TUV262174 UEM262160:UER262174 UOI262160:UON262174 UYE262160:UYJ262174 VIA262160:VIF262174 VRW262160:VSB262174 WBS262160:WBX262174 WLO262160:WLT262174 WVK262160:WVP262174 C327696:H327710 IY327696:JD327710 SU327696:SZ327710 ACQ327696:ACV327710 AMM327696:AMR327710 AWI327696:AWN327710 BGE327696:BGJ327710 BQA327696:BQF327710 BZW327696:CAB327710 CJS327696:CJX327710 CTO327696:CTT327710 DDK327696:DDP327710 DNG327696:DNL327710 DXC327696:DXH327710 EGY327696:EHD327710 EQU327696:EQZ327710 FAQ327696:FAV327710 FKM327696:FKR327710 FUI327696:FUN327710 GEE327696:GEJ327710 GOA327696:GOF327710 GXW327696:GYB327710 HHS327696:HHX327710 HRO327696:HRT327710 IBK327696:IBP327710 ILG327696:ILL327710 IVC327696:IVH327710 JEY327696:JFD327710 JOU327696:JOZ327710 JYQ327696:JYV327710 KIM327696:KIR327710 KSI327696:KSN327710 LCE327696:LCJ327710 LMA327696:LMF327710 LVW327696:LWB327710 MFS327696:MFX327710 MPO327696:MPT327710 MZK327696:MZP327710 NJG327696:NJL327710 NTC327696:NTH327710 OCY327696:ODD327710 OMU327696:OMZ327710 OWQ327696:OWV327710 PGM327696:PGR327710 PQI327696:PQN327710 QAE327696:QAJ327710 QKA327696:QKF327710 QTW327696:QUB327710 RDS327696:RDX327710 RNO327696:RNT327710 RXK327696:RXP327710 SHG327696:SHL327710 SRC327696:SRH327710 TAY327696:TBD327710 TKU327696:TKZ327710 TUQ327696:TUV327710 UEM327696:UER327710 UOI327696:UON327710 UYE327696:UYJ327710 VIA327696:VIF327710 VRW327696:VSB327710 WBS327696:WBX327710 WLO327696:WLT327710 WVK327696:WVP327710 C393232:H393246 IY393232:JD393246 SU393232:SZ393246 ACQ393232:ACV393246 AMM393232:AMR393246 AWI393232:AWN393246 BGE393232:BGJ393246 BQA393232:BQF393246 BZW393232:CAB393246 CJS393232:CJX393246 CTO393232:CTT393246 DDK393232:DDP393246 DNG393232:DNL393246 DXC393232:DXH393246 EGY393232:EHD393246 EQU393232:EQZ393246 FAQ393232:FAV393246 FKM393232:FKR393246 FUI393232:FUN393246 GEE393232:GEJ393246 GOA393232:GOF393246 GXW393232:GYB393246 HHS393232:HHX393246 HRO393232:HRT393246 IBK393232:IBP393246 ILG393232:ILL393246 IVC393232:IVH393246 JEY393232:JFD393246 JOU393232:JOZ393246 JYQ393232:JYV393246 KIM393232:KIR393246 KSI393232:KSN393246 LCE393232:LCJ393246 LMA393232:LMF393246 LVW393232:LWB393246 MFS393232:MFX393246 MPO393232:MPT393246 MZK393232:MZP393246 NJG393232:NJL393246 NTC393232:NTH393246 OCY393232:ODD393246 OMU393232:OMZ393246 OWQ393232:OWV393246 PGM393232:PGR393246 PQI393232:PQN393246 QAE393232:QAJ393246 QKA393232:QKF393246 QTW393232:QUB393246 RDS393232:RDX393246 RNO393232:RNT393246 RXK393232:RXP393246 SHG393232:SHL393246 SRC393232:SRH393246 TAY393232:TBD393246 TKU393232:TKZ393246 TUQ393232:TUV393246 UEM393232:UER393246 UOI393232:UON393246 UYE393232:UYJ393246 VIA393232:VIF393246 VRW393232:VSB393246 WBS393232:WBX393246 WLO393232:WLT393246 WVK393232:WVP393246 C458768:H458782 IY458768:JD458782 SU458768:SZ458782 ACQ458768:ACV458782 AMM458768:AMR458782 AWI458768:AWN458782 BGE458768:BGJ458782 BQA458768:BQF458782 BZW458768:CAB458782 CJS458768:CJX458782 CTO458768:CTT458782 DDK458768:DDP458782 DNG458768:DNL458782 DXC458768:DXH458782 EGY458768:EHD458782 EQU458768:EQZ458782 FAQ458768:FAV458782 FKM458768:FKR458782 FUI458768:FUN458782 GEE458768:GEJ458782 GOA458768:GOF458782 GXW458768:GYB458782 HHS458768:HHX458782 HRO458768:HRT458782 IBK458768:IBP458782 ILG458768:ILL458782 IVC458768:IVH458782 JEY458768:JFD458782 JOU458768:JOZ458782 JYQ458768:JYV458782 KIM458768:KIR458782 KSI458768:KSN458782 LCE458768:LCJ458782 LMA458768:LMF458782 LVW458768:LWB458782 MFS458768:MFX458782 MPO458768:MPT458782 MZK458768:MZP458782 NJG458768:NJL458782 NTC458768:NTH458782 OCY458768:ODD458782 OMU458768:OMZ458782 OWQ458768:OWV458782 PGM458768:PGR458782 PQI458768:PQN458782 QAE458768:QAJ458782 QKA458768:QKF458782 QTW458768:QUB458782 RDS458768:RDX458782 RNO458768:RNT458782 RXK458768:RXP458782 SHG458768:SHL458782 SRC458768:SRH458782 TAY458768:TBD458782 TKU458768:TKZ458782 TUQ458768:TUV458782 UEM458768:UER458782 UOI458768:UON458782 UYE458768:UYJ458782 VIA458768:VIF458782 VRW458768:VSB458782 WBS458768:WBX458782 WLO458768:WLT458782 WVK458768:WVP458782 C524304:H524318 IY524304:JD524318 SU524304:SZ524318 ACQ524304:ACV524318 AMM524304:AMR524318 AWI524304:AWN524318 BGE524304:BGJ524318 BQA524304:BQF524318 BZW524304:CAB524318 CJS524304:CJX524318 CTO524304:CTT524318 DDK524304:DDP524318 DNG524304:DNL524318 DXC524304:DXH524318 EGY524304:EHD524318 EQU524304:EQZ524318 FAQ524304:FAV524318 FKM524304:FKR524318 FUI524304:FUN524318 GEE524304:GEJ524318 GOA524304:GOF524318 GXW524304:GYB524318 HHS524304:HHX524318 HRO524304:HRT524318 IBK524304:IBP524318 ILG524304:ILL524318 IVC524304:IVH524318 JEY524304:JFD524318 JOU524304:JOZ524318 JYQ524304:JYV524318 KIM524304:KIR524318 KSI524304:KSN524318 LCE524304:LCJ524318 LMA524304:LMF524318 LVW524304:LWB524318 MFS524304:MFX524318 MPO524304:MPT524318 MZK524304:MZP524318 NJG524304:NJL524318 NTC524304:NTH524318 OCY524304:ODD524318 OMU524304:OMZ524318 OWQ524304:OWV524318 PGM524304:PGR524318 PQI524304:PQN524318 QAE524304:QAJ524318 QKA524304:QKF524318 QTW524304:QUB524318 RDS524304:RDX524318 RNO524304:RNT524318 RXK524304:RXP524318 SHG524304:SHL524318 SRC524304:SRH524318 TAY524304:TBD524318 TKU524304:TKZ524318 TUQ524304:TUV524318 UEM524304:UER524318 UOI524304:UON524318 UYE524304:UYJ524318 VIA524304:VIF524318 VRW524304:VSB524318 WBS524304:WBX524318 WLO524304:WLT524318 WVK524304:WVP524318 C589840:H589854 IY589840:JD589854 SU589840:SZ589854 ACQ589840:ACV589854 AMM589840:AMR589854 AWI589840:AWN589854 BGE589840:BGJ589854 BQA589840:BQF589854 BZW589840:CAB589854 CJS589840:CJX589854 CTO589840:CTT589854 DDK589840:DDP589854 DNG589840:DNL589854 DXC589840:DXH589854 EGY589840:EHD589854 EQU589840:EQZ589854 FAQ589840:FAV589854 FKM589840:FKR589854 FUI589840:FUN589854 GEE589840:GEJ589854 GOA589840:GOF589854 GXW589840:GYB589854 HHS589840:HHX589854 HRO589840:HRT589854 IBK589840:IBP589854 ILG589840:ILL589854 IVC589840:IVH589854 JEY589840:JFD589854 JOU589840:JOZ589854 JYQ589840:JYV589854 KIM589840:KIR589854 KSI589840:KSN589854 LCE589840:LCJ589854 LMA589840:LMF589854 LVW589840:LWB589854 MFS589840:MFX589854 MPO589840:MPT589854 MZK589840:MZP589854 NJG589840:NJL589854 NTC589840:NTH589854 OCY589840:ODD589854 OMU589840:OMZ589854 OWQ589840:OWV589854 PGM589840:PGR589854 PQI589840:PQN589854 QAE589840:QAJ589854 QKA589840:QKF589854 QTW589840:QUB589854 RDS589840:RDX589854 RNO589840:RNT589854 RXK589840:RXP589854 SHG589840:SHL589854 SRC589840:SRH589854 TAY589840:TBD589854 TKU589840:TKZ589854 TUQ589840:TUV589854 UEM589840:UER589854 UOI589840:UON589854 UYE589840:UYJ589854 VIA589840:VIF589854 VRW589840:VSB589854 WBS589840:WBX589854 WLO589840:WLT589854 WVK589840:WVP589854 C655376:H655390 IY655376:JD655390 SU655376:SZ655390 ACQ655376:ACV655390 AMM655376:AMR655390 AWI655376:AWN655390 BGE655376:BGJ655390 BQA655376:BQF655390 BZW655376:CAB655390 CJS655376:CJX655390 CTO655376:CTT655390 DDK655376:DDP655390 DNG655376:DNL655390 DXC655376:DXH655390 EGY655376:EHD655390 EQU655376:EQZ655390 FAQ655376:FAV655390 FKM655376:FKR655390 FUI655376:FUN655390 GEE655376:GEJ655390 GOA655376:GOF655390 GXW655376:GYB655390 HHS655376:HHX655390 HRO655376:HRT655390 IBK655376:IBP655390 ILG655376:ILL655390 IVC655376:IVH655390 JEY655376:JFD655390 JOU655376:JOZ655390 JYQ655376:JYV655390 KIM655376:KIR655390 KSI655376:KSN655390 LCE655376:LCJ655390 LMA655376:LMF655390 LVW655376:LWB655390 MFS655376:MFX655390 MPO655376:MPT655390 MZK655376:MZP655390 NJG655376:NJL655390 NTC655376:NTH655390 OCY655376:ODD655390 OMU655376:OMZ655390 OWQ655376:OWV655390 PGM655376:PGR655390 PQI655376:PQN655390 QAE655376:QAJ655390 QKA655376:QKF655390 QTW655376:QUB655390 RDS655376:RDX655390 RNO655376:RNT655390 RXK655376:RXP655390 SHG655376:SHL655390 SRC655376:SRH655390 TAY655376:TBD655390 TKU655376:TKZ655390 TUQ655376:TUV655390 UEM655376:UER655390 UOI655376:UON655390 UYE655376:UYJ655390 VIA655376:VIF655390 VRW655376:VSB655390 WBS655376:WBX655390 WLO655376:WLT655390 WVK655376:WVP655390 C720912:H720926 IY720912:JD720926 SU720912:SZ720926 ACQ720912:ACV720926 AMM720912:AMR720926 AWI720912:AWN720926 BGE720912:BGJ720926 BQA720912:BQF720926 BZW720912:CAB720926 CJS720912:CJX720926 CTO720912:CTT720926 DDK720912:DDP720926 DNG720912:DNL720926 DXC720912:DXH720926 EGY720912:EHD720926 EQU720912:EQZ720926 FAQ720912:FAV720926 FKM720912:FKR720926 FUI720912:FUN720926 GEE720912:GEJ720926 GOA720912:GOF720926 GXW720912:GYB720926 HHS720912:HHX720926 HRO720912:HRT720926 IBK720912:IBP720926 ILG720912:ILL720926 IVC720912:IVH720926 JEY720912:JFD720926 JOU720912:JOZ720926 JYQ720912:JYV720926 KIM720912:KIR720926 KSI720912:KSN720926 LCE720912:LCJ720926 LMA720912:LMF720926 LVW720912:LWB720926 MFS720912:MFX720926 MPO720912:MPT720926 MZK720912:MZP720926 NJG720912:NJL720926 NTC720912:NTH720926 OCY720912:ODD720926 OMU720912:OMZ720926 OWQ720912:OWV720926 PGM720912:PGR720926 PQI720912:PQN720926 QAE720912:QAJ720926 QKA720912:QKF720926 QTW720912:QUB720926 RDS720912:RDX720926 RNO720912:RNT720926 RXK720912:RXP720926 SHG720912:SHL720926 SRC720912:SRH720926 TAY720912:TBD720926 TKU720912:TKZ720926 TUQ720912:TUV720926 UEM720912:UER720926 UOI720912:UON720926 UYE720912:UYJ720926 VIA720912:VIF720926 VRW720912:VSB720926 WBS720912:WBX720926 WLO720912:WLT720926 WVK720912:WVP720926 C786448:H786462 IY786448:JD786462 SU786448:SZ786462 ACQ786448:ACV786462 AMM786448:AMR786462 AWI786448:AWN786462 BGE786448:BGJ786462 BQA786448:BQF786462 BZW786448:CAB786462 CJS786448:CJX786462 CTO786448:CTT786462 DDK786448:DDP786462 DNG786448:DNL786462 DXC786448:DXH786462 EGY786448:EHD786462 EQU786448:EQZ786462 FAQ786448:FAV786462 FKM786448:FKR786462 FUI786448:FUN786462 GEE786448:GEJ786462 GOA786448:GOF786462 GXW786448:GYB786462 HHS786448:HHX786462 HRO786448:HRT786462 IBK786448:IBP786462 ILG786448:ILL786462 IVC786448:IVH786462 JEY786448:JFD786462 JOU786448:JOZ786462 JYQ786448:JYV786462 KIM786448:KIR786462 KSI786448:KSN786462 LCE786448:LCJ786462 LMA786448:LMF786462 LVW786448:LWB786462 MFS786448:MFX786462 MPO786448:MPT786462 MZK786448:MZP786462 NJG786448:NJL786462 NTC786448:NTH786462 OCY786448:ODD786462 OMU786448:OMZ786462 OWQ786448:OWV786462 PGM786448:PGR786462 PQI786448:PQN786462 QAE786448:QAJ786462 QKA786448:QKF786462 QTW786448:QUB786462 RDS786448:RDX786462 RNO786448:RNT786462 RXK786448:RXP786462 SHG786448:SHL786462 SRC786448:SRH786462 TAY786448:TBD786462 TKU786448:TKZ786462 TUQ786448:TUV786462 UEM786448:UER786462 UOI786448:UON786462 UYE786448:UYJ786462 VIA786448:VIF786462 VRW786448:VSB786462 WBS786448:WBX786462 WLO786448:WLT786462 WVK786448:WVP786462 C851984:H851998 IY851984:JD851998 SU851984:SZ851998 ACQ851984:ACV851998 AMM851984:AMR851998 AWI851984:AWN851998 BGE851984:BGJ851998 BQA851984:BQF851998 BZW851984:CAB851998 CJS851984:CJX851998 CTO851984:CTT851998 DDK851984:DDP851998 DNG851984:DNL851998 DXC851984:DXH851998 EGY851984:EHD851998 EQU851984:EQZ851998 FAQ851984:FAV851998 FKM851984:FKR851998 FUI851984:FUN851998 GEE851984:GEJ851998 GOA851984:GOF851998 GXW851984:GYB851998 HHS851984:HHX851998 HRO851984:HRT851998 IBK851984:IBP851998 ILG851984:ILL851998 IVC851984:IVH851998 JEY851984:JFD851998 JOU851984:JOZ851998 JYQ851984:JYV851998 KIM851984:KIR851998 KSI851984:KSN851998 LCE851984:LCJ851998 LMA851984:LMF851998 LVW851984:LWB851998 MFS851984:MFX851998 MPO851984:MPT851998 MZK851984:MZP851998 NJG851984:NJL851998 NTC851984:NTH851998 OCY851984:ODD851998 OMU851984:OMZ851998 OWQ851984:OWV851998 PGM851984:PGR851998 PQI851984:PQN851998 QAE851984:QAJ851998 QKA851984:QKF851998 QTW851984:QUB851998 RDS851984:RDX851998 RNO851984:RNT851998 RXK851984:RXP851998 SHG851984:SHL851998 SRC851984:SRH851998 TAY851984:TBD851998 TKU851984:TKZ851998 TUQ851984:TUV851998 UEM851984:UER851998 UOI851984:UON851998 UYE851984:UYJ851998 VIA851984:VIF851998 VRW851984:VSB851998 WBS851984:WBX851998 WLO851984:WLT851998 WVK851984:WVP851998 C917520:H917534 IY917520:JD917534 SU917520:SZ917534 ACQ917520:ACV917534 AMM917520:AMR917534 AWI917520:AWN917534 BGE917520:BGJ917534 BQA917520:BQF917534 BZW917520:CAB917534 CJS917520:CJX917534 CTO917520:CTT917534 DDK917520:DDP917534 DNG917520:DNL917534 DXC917520:DXH917534 EGY917520:EHD917534 EQU917520:EQZ917534 FAQ917520:FAV917534 FKM917520:FKR917534 FUI917520:FUN917534 GEE917520:GEJ917534 GOA917520:GOF917534 GXW917520:GYB917534 HHS917520:HHX917534 HRO917520:HRT917534 IBK917520:IBP917534 ILG917520:ILL917534 IVC917520:IVH917534 JEY917520:JFD917534 JOU917520:JOZ917534 JYQ917520:JYV917534 KIM917520:KIR917534 KSI917520:KSN917534 LCE917520:LCJ917534 LMA917520:LMF917534 LVW917520:LWB917534 MFS917520:MFX917534 MPO917520:MPT917534 MZK917520:MZP917534 NJG917520:NJL917534 NTC917520:NTH917534 OCY917520:ODD917534 OMU917520:OMZ917534 OWQ917520:OWV917534 PGM917520:PGR917534 PQI917520:PQN917534 QAE917520:QAJ917534 QKA917520:QKF917534 QTW917520:QUB917534 RDS917520:RDX917534 RNO917520:RNT917534 RXK917520:RXP917534 SHG917520:SHL917534 SRC917520:SRH917534 TAY917520:TBD917534 TKU917520:TKZ917534 TUQ917520:TUV917534 UEM917520:UER917534 UOI917520:UON917534 UYE917520:UYJ917534 VIA917520:VIF917534 VRW917520:VSB917534 WBS917520:WBX917534 WLO917520:WLT917534 WVK917520:WVP917534 C983056:H983070 IY983056:JD983070 SU983056:SZ983070 ACQ983056:ACV983070 AMM983056:AMR983070 AWI983056:AWN983070 BGE983056:BGJ983070 BQA983056:BQF983070 BZW983056:CAB983070 CJS983056:CJX983070 CTO983056:CTT983070 DDK983056:DDP983070 DNG983056:DNL983070 DXC983056:DXH983070 EGY983056:EHD983070 EQU983056:EQZ983070 FAQ983056:FAV983070 FKM983056:FKR983070 FUI983056:FUN983070 GEE983056:GEJ983070 GOA983056:GOF983070 GXW983056:GYB983070 HHS983056:HHX983070 HRO983056:HRT983070 IBK983056:IBP983070 ILG983056:ILL983070 IVC983056:IVH983070 JEY983056:JFD983070 JOU983056:JOZ983070 JYQ983056:JYV983070 KIM983056:KIR983070 KSI983056:KSN983070 LCE983056:LCJ983070 LMA983056:LMF983070 LVW983056:LWB983070 MFS983056:MFX983070 MPO983056:MPT983070 MZK983056:MZP983070 NJG983056:NJL983070 NTC983056:NTH983070 OCY983056:ODD983070 OMU983056:OMZ983070 OWQ983056:OWV983070 PGM983056:PGR983070 PQI983056:PQN983070 QAE983056:QAJ983070 QKA983056:QKF983070 QTW983056:QUB983070 RDS983056:RDX983070 RNO983056:RNT983070 RXK983056:RXP983070 SHG983056:SHL983070 SRC983056:SRH983070 TAY983056:TBD983070 TKU983056:TKZ983070 TUQ983056:TUV983070 UEM983056:UER983070 UOI983056:UON983070 UYE983056:UYJ983070 VIA983056:VIF983070 VRW983056:VSB983070 WBS983056:WBX983070 WLO983056:WLT983070 WVK983056:WVP983070 C32:H46 IY32:JD46 SU32:SZ46 ACQ32:ACV46 AMM32:AMR46 AWI32:AWN46 BGE32:BGJ46 BQA32:BQF46 BZW32:CAB46 CJS32:CJX46 CTO32:CTT46 DDK32:DDP46 DNG32:DNL46 DXC32:DXH46 EGY32:EHD46 EQU32:EQZ46 FAQ32:FAV46 FKM32:FKR46 FUI32:FUN46 GEE32:GEJ46 GOA32:GOF46 GXW32:GYB46 HHS32:HHX46 HRO32:HRT46 IBK32:IBP46 ILG32:ILL46 IVC32:IVH46 JEY32:JFD46 JOU32:JOZ46 JYQ32:JYV46 KIM32:KIR46 KSI32:KSN46 LCE32:LCJ46 LMA32:LMF46 LVW32:LWB46 MFS32:MFX46 MPO32:MPT46 MZK32:MZP46 NJG32:NJL46 NTC32:NTH46 OCY32:ODD46 OMU32:OMZ46 OWQ32:OWV46 PGM32:PGR46 PQI32:PQN46 QAE32:QAJ46 QKA32:QKF46 QTW32:QUB46 RDS32:RDX46 RNO32:RNT46 RXK32:RXP46 SHG32:SHL46 SRC32:SRH46 TAY32:TBD46 TKU32:TKZ46 TUQ32:TUV46 UEM32:UER46 UOI32:UON46 UYE32:UYJ46 VIA32:VIF46 VRW32:VSB46 WBS32:WBX46 WLO32:WLT46 WVK32:WVP46 C65568:H65582 IY65568:JD65582 SU65568:SZ65582 ACQ65568:ACV65582 AMM65568:AMR65582 AWI65568:AWN65582 BGE65568:BGJ65582 BQA65568:BQF65582 BZW65568:CAB65582 CJS65568:CJX65582 CTO65568:CTT65582 DDK65568:DDP65582 DNG65568:DNL65582 DXC65568:DXH65582 EGY65568:EHD65582 EQU65568:EQZ65582 FAQ65568:FAV65582 FKM65568:FKR65582 FUI65568:FUN65582 GEE65568:GEJ65582 GOA65568:GOF65582 GXW65568:GYB65582 HHS65568:HHX65582 HRO65568:HRT65582 IBK65568:IBP65582 ILG65568:ILL65582 IVC65568:IVH65582 JEY65568:JFD65582 JOU65568:JOZ65582 JYQ65568:JYV65582 KIM65568:KIR65582 KSI65568:KSN65582 LCE65568:LCJ65582 LMA65568:LMF65582 LVW65568:LWB65582 MFS65568:MFX65582 MPO65568:MPT65582 MZK65568:MZP65582 NJG65568:NJL65582 NTC65568:NTH65582 OCY65568:ODD65582 OMU65568:OMZ65582 OWQ65568:OWV65582 PGM65568:PGR65582 PQI65568:PQN65582 QAE65568:QAJ65582 QKA65568:QKF65582 QTW65568:QUB65582 RDS65568:RDX65582 RNO65568:RNT65582 RXK65568:RXP65582 SHG65568:SHL65582 SRC65568:SRH65582 TAY65568:TBD65582 TKU65568:TKZ65582 TUQ65568:TUV65582 UEM65568:UER65582 UOI65568:UON65582 UYE65568:UYJ65582 VIA65568:VIF65582 VRW65568:VSB65582 WBS65568:WBX65582 WLO65568:WLT65582 WVK65568:WVP65582 C131104:H131118 IY131104:JD131118 SU131104:SZ131118 ACQ131104:ACV131118 AMM131104:AMR131118 AWI131104:AWN131118 BGE131104:BGJ131118 BQA131104:BQF131118 BZW131104:CAB131118 CJS131104:CJX131118 CTO131104:CTT131118 DDK131104:DDP131118 DNG131104:DNL131118 DXC131104:DXH131118 EGY131104:EHD131118 EQU131104:EQZ131118 FAQ131104:FAV131118 FKM131104:FKR131118 FUI131104:FUN131118 GEE131104:GEJ131118 GOA131104:GOF131118 GXW131104:GYB131118 HHS131104:HHX131118 HRO131104:HRT131118 IBK131104:IBP131118 ILG131104:ILL131118 IVC131104:IVH131118 JEY131104:JFD131118 JOU131104:JOZ131118 JYQ131104:JYV131118 KIM131104:KIR131118 KSI131104:KSN131118 LCE131104:LCJ131118 LMA131104:LMF131118 LVW131104:LWB131118 MFS131104:MFX131118 MPO131104:MPT131118 MZK131104:MZP131118 NJG131104:NJL131118 NTC131104:NTH131118 OCY131104:ODD131118 OMU131104:OMZ131118 OWQ131104:OWV131118 PGM131104:PGR131118 PQI131104:PQN131118 QAE131104:QAJ131118 QKA131104:QKF131118 QTW131104:QUB131118 RDS131104:RDX131118 RNO131104:RNT131118 RXK131104:RXP131118 SHG131104:SHL131118 SRC131104:SRH131118 TAY131104:TBD131118 TKU131104:TKZ131118 TUQ131104:TUV131118 UEM131104:UER131118 UOI131104:UON131118 UYE131104:UYJ131118 VIA131104:VIF131118 VRW131104:VSB131118 WBS131104:WBX131118 WLO131104:WLT131118 WVK131104:WVP131118 C196640:H196654 IY196640:JD196654 SU196640:SZ196654 ACQ196640:ACV196654 AMM196640:AMR196654 AWI196640:AWN196654 BGE196640:BGJ196654 BQA196640:BQF196654 BZW196640:CAB196654 CJS196640:CJX196654 CTO196640:CTT196654 DDK196640:DDP196654 DNG196640:DNL196654 DXC196640:DXH196654 EGY196640:EHD196654 EQU196640:EQZ196654 FAQ196640:FAV196654 FKM196640:FKR196654 FUI196640:FUN196654 GEE196640:GEJ196654 GOA196640:GOF196654 GXW196640:GYB196654 HHS196640:HHX196654 HRO196640:HRT196654 IBK196640:IBP196654 ILG196640:ILL196654 IVC196640:IVH196654 JEY196640:JFD196654 JOU196640:JOZ196654 JYQ196640:JYV196654 KIM196640:KIR196654 KSI196640:KSN196654 LCE196640:LCJ196654 LMA196640:LMF196654 LVW196640:LWB196654 MFS196640:MFX196654 MPO196640:MPT196654 MZK196640:MZP196654 NJG196640:NJL196654 NTC196640:NTH196654 OCY196640:ODD196654 OMU196640:OMZ196654 OWQ196640:OWV196654 PGM196640:PGR196654 PQI196640:PQN196654 QAE196640:QAJ196654 QKA196640:QKF196654 QTW196640:QUB196654 RDS196640:RDX196654 RNO196640:RNT196654 RXK196640:RXP196654 SHG196640:SHL196654 SRC196640:SRH196654 TAY196640:TBD196654 TKU196640:TKZ196654 TUQ196640:TUV196654 UEM196640:UER196654 UOI196640:UON196654 UYE196640:UYJ196654 VIA196640:VIF196654 VRW196640:VSB196654 WBS196640:WBX196654 WLO196640:WLT196654 WVK196640:WVP196654 C262176:H262190 IY262176:JD262190 SU262176:SZ262190 ACQ262176:ACV262190 AMM262176:AMR262190 AWI262176:AWN262190 BGE262176:BGJ262190 BQA262176:BQF262190 BZW262176:CAB262190 CJS262176:CJX262190 CTO262176:CTT262190 DDK262176:DDP262190 DNG262176:DNL262190 DXC262176:DXH262190 EGY262176:EHD262190 EQU262176:EQZ262190 FAQ262176:FAV262190 FKM262176:FKR262190 FUI262176:FUN262190 GEE262176:GEJ262190 GOA262176:GOF262190 GXW262176:GYB262190 HHS262176:HHX262190 HRO262176:HRT262190 IBK262176:IBP262190 ILG262176:ILL262190 IVC262176:IVH262190 JEY262176:JFD262190 JOU262176:JOZ262190 JYQ262176:JYV262190 KIM262176:KIR262190 KSI262176:KSN262190 LCE262176:LCJ262190 LMA262176:LMF262190 LVW262176:LWB262190 MFS262176:MFX262190 MPO262176:MPT262190 MZK262176:MZP262190 NJG262176:NJL262190 NTC262176:NTH262190 OCY262176:ODD262190 OMU262176:OMZ262190 OWQ262176:OWV262190 PGM262176:PGR262190 PQI262176:PQN262190 QAE262176:QAJ262190 QKA262176:QKF262190 QTW262176:QUB262190 RDS262176:RDX262190 RNO262176:RNT262190 RXK262176:RXP262190 SHG262176:SHL262190 SRC262176:SRH262190 TAY262176:TBD262190 TKU262176:TKZ262190 TUQ262176:TUV262190 UEM262176:UER262190 UOI262176:UON262190 UYE262176:UYJ262190 VIA262176:VIF262190 VRW262176:VSB262190 WBS262176:WBX262190 WLO262176:WLT262190 WVK262176:WVP262190 C327712:H327726 IY327712:JD327726 SU327712:SZ327726 ACQ327712:ACV327726 AMM327712:AMR327726 AWI327712:AWN327726 BGE327712:BGJ327726 BQA327712:BQF327726 BZW327712:CAB327726 CJS327712:CJX327726 CTO327712:CTT327726 DDK327712:DDP327726 DNG327712:DNL327726 DXC327712:DXH327726 EGY327712:EHD327726 EQU327712:EQZ327726 FAQ327712:FAV327726 FKM327712:FKR327726 FUI327712:FUN327726 GEE327712:GEJ327726 GOA327712:GOF327726 GXW327712:GYB327726 HHS327712:HHX327726 HRO327712:HRT327726 IBK327712:IBP327726 ILG327712:ILL327726 IVC327712:IVH327726 JEY327712:JFD327726 JOU327712:JOZ327726 JYQ327712:JYV327726 KIM327712:KIR327726 KSI327712:KSN327726 LCE327712:LCJ327726 LMA327712:LMF327726 LVW327712:LWB327726 MFS327712:MFX327726 MPO327712:MPT327726 MZK327712:MZP327726 NJG327712:NJL327726 NTC327712:NTH327726 OCY327712:ODD327726 OMU327712:OMZ327726 OWQ327712:OWV327726 PGM327712:PGR327726 PQI327712:PQN327726 QAE327712:QAJ327726 QKA327712:QKF327726 QTW327712:QUB327726 RDS327712:RDX327726 RNO327712:RNT327726 RXK327712:RXP327726 SHG327712:SHL327726 SRC327712:SRH327726 TAY327712:TBD327726 TKU327712:TKZ327726 TUQ327712:TUV327726 UEM327712:UER327726 UOI327712:UON327726 UYE327712:UYJ327726 VIA327712:VIF327726 VRW327712:VSB327726 WBS327712:WBX327726 WLO327712:WLT327726 WVK327712:WVP327726 C393248:H393262 IY393248:JD393262 SU393248:SZ393262 ACQ393248:ACV393262 AMM393248:AMR393262 AWI393248:AWN393262 BGE393248:BGJ393262 BQA393248:BQF393262 BZW393248:CAB393262 CJS393248:CJX393262 CTO393248:CTT393262 DDK393248:DDP393262 DNG393248:DNL393262 DXC393248:DXH393262 EGY393248:EHD393262 EQU393248:EQZ393262 FAQ393248:FAV393262 FKM393248:FKR393262 FUI393248:FUN393262 GEE393248:GEJ393262 GOA393248:GOF393262 GXW393248:GYB393262 HHS393248:HHX393262 HRO393248:HRT393262 IBK393248:IBP393262 ILG393248:ILL393262 IVC393248:IVH393262 JEY393248:JFD393262 JOU393248:JOZ393262 JYQ393248:JYV393262 KIM393248:KIR393262 KSI393248:KSN393262 LCE393248:LCJ393262 LMA393248:LMF393262 LVW393248:LWB393262 MFS393248:MFX393262 MPO393248:MPT393262 MZK393248:MZP393262 NJG393248:NJL393262 NTC393248:NTH393262 OCY393248:ODD393262 OMU393248:OMZ393262 OWQ393248:OWV393262 PGM393248:PGR393262 PQI393248:PQN393262 QAE393248:QAJ393262 QKA393248:QKF393262 QTW393248:QUB393262 RDS393248:RDX393262 RNO393248:RNT393262 RXK393248:RXP393262 SHG393248:SHL393262 SRC393248:SRH393262 TAY393248:TBD393262 TKU393248:TKZ393262 TUQ393248:TUV393262 UEM393248:UER393262 UOI393248:UON393262 UYE393248:UYJ393262 VIA393248:VIF393262 VRW393248:VSB393262 WBS393248:WBX393262 WLO393248:WLT393262 WVK393248:WVP393262 C458784:H458798 IY458784:JD458798 SU458784:SZ458798 ACQ458784:ACV458798 AMM458784:AMR458798 AWI458784:AWN458798 BGE458784:BGJ458798 BQA458784:BQF458798 BZW458784:CAB458798 CJS458784:CJX458798 CTO458784:CTT458798 DDK458784:DDP458798 DNG458784:DNL458798 DXC458784:DXH458798 EGY458784:EHD458798 EQU458784:EQZ458798 FAQ458784:FAV458798 FKM458784:FKR458798 FUI458784:FUN458798 GEE458784:GEJ458798 GOA458784:GOF458798 GXW458784:GYB458798 HHS458784:HHX458798 HRO458784:HRT458798 IBK458784:IBP458798 ILG458784:ILL458798 IVC458784:IVH458798 JEY458784:JFD458798 JOU458784:JOZ458798 JYQ458784:JYV458798 KIM458784:KIR458798 KSI458784:KSN458798 LCE458784:LCJ458798 LMA458784:LMF458798 LVW458784:LWB458798 MFS458784:MFX458798 MPO458784:MPT458798 MZK458784:MZP458798 NJG458784:NJL458798 NTC458784:NTH458798 OCY458784:ODD458798 OMU458784:OMZ458798 OWQ458784:OWV458798 PGM458784:PGR458798 PQI458784:PQN458798 QAE458784:QAJ458798 QKA458784:QKF458798 QTW458784:QUB458798 RDS458784:RDX458798 RNO458784:RNT458798 RXK458784:RXP458798 SHG458784:SHL458798 SRC458784:SRH458798 TAY458784:TBD458798 TKU458784:TKZ458798 TUQ458784:TUV458798 UEM458784:UER458798 UOI458784:UON458798 UYE458784:UYJ458798 VIA458784:VIF458798 VRW458784:VSB458798 WBS458784:WBX458798 WLO458784:WLT458798 WVK458784:WVP458798 C524320:H524334 IY524320:JD524334 SU524320:SZ524334 ACQ524320:ACV524334 AMM524320:AMR524334 AWI524320:AWN524334 BGE524320:BGJ524334 BQA524320:BQF524334 BZW524320:CAB524334 CJS524320:CJX524334 CTO524320:CTT524334 DDK524320:DDP524334 DNG524320:DNL524334 DXC524320:DXH524334 EGY524320:EHD524334 EQU524320:EQZ524334 FAQ524320:FAV524334 FKM524320:FKR524334 FUI524320:FUN524334 GEE524320:GEJ524334 GOA524320:GOF524334 GXW524320:GYB524334 HHS524320:HHX524334 HRO524320:HRT524334 IBK524320:IBP524334 ILG524320:ILL524334 IVC524320:IVH524334 JEY524320:JFD524334 JOU524320:JOZ524334 JYQ524320:JYV524334 KIM524320:KIR524334 KSI524320:KSN524334 LCE524320:LCJ524334 LMA524320:LMF524334 LVW524320:LWB524334 MFS524320:MFX524334 MPO524320:MPT524334 MZK524320:MZP524334 NJG524320:NJL524334 NTC524320:NTH524334 OCY524320:ODD524334 OMU524320:OMZ524334 OWQ524320:OWV524334 PGM524320:PGR524334 PQI524320:PQN524334 QAE524320:QAJ524334 QKA524320:QKF524334 QTW524320:QUB524334 RDS524320:RDX524334 RNO524320:RNT524334 RXK524320:RXP524334 SHG524320:SHL524334 SRC524320:SRH524334 TAY524320:TBD524334 TKU524320:TKZ524334 TUQ524320:TUV524334 UEM524320:UER524334 UOI524320:UON524334 UYE524320:UYJ524334 VIA524320:VIF524334 VRW524320:VSB524334 WBS524320:WBX524334 WLO524320:WLT524334 WVK524320:WVP524334 C589856:H589870 IY589856:JD589870 SU589856:SZ589870 ACQ589856:ACV589870 AMM589856:AMR589870 AWI589856:AWN589870 BGE589856:BGJ589870 BQA589856:BQF589870 BZW589856:CAB589870 CJS589856:CJX589870 CTO589856:CTT589870 DDK589856:DDP589870 DNG589856:DNL589870 DXC589856:DXH589870 EGY589856:EHD589870 EQU589856:EQZ589870 FAQ589856:FAV589870 FKM589856:FKR589870 FUI589856:FUN589870 GEE589856:GEJ589870 GOA589856:GOF589870 GXW589856:GYB589870 HHS589856:HHX589870 HRO589856:HRT589870 IBK589856:IBP589870 ILG589856:ILL589870 IVC589856:IVH589870 JEY589856:JFD589870 JOU589856:JOZ589870 JYQ589856:JYV589870 KIM589856:KIR589870 KSI589856:KSN589870 LCE589856:LCJ589870 LMA589856:LMF589870 LVW589856:LWB589870 MFS589856:MFX589870 MPO589856:MPT589870 MZK589856:MZP589870 NJG589856:NJL589870 NTC589856:NTH589870 OCY589856:ODD589870 OMU589856:OMZ589870 OWQ589856:OWV589870 PGM589856:PGR589870 PQI589856:PQN589870 QAE589856:QAJ589870 QKA589856:QKF589870 QTW589856:QUB589870 RDS589856:RDX589870 RNO589856:RNT589870 RXK589856:RXP589870 SHG589856:SHL589870 SRC589856:SRH589870 TAY589856:TBD589870 TKU589856:TKZ589870 TUQ589856:TUV589870 UEM589856:UER589870 UOI589856:UON589870 UYE589856:UYJ589870 VIA589856:VIF589870 VRW589856:VSB589870 WBS589856:WBX589870 WLO589856:WLT589870 WVK589856:WVP589870 C655392:H655406 IY655392:JD655406 SU655392:SZ655406 ACQ655392:ACV655406 AMM655392:AMR655406 AWI655392:AWN655406 BGE655392:BGJ655406 BQA655392:BQF655406 BZW655392:CAB655406 CJS655392:CJX655406 CTO655392:CTT655406 DDK655392:DDP655406 DNG655392:DNL655406 DXC655392:DXH655406 EGY655392:EHD655406 EQU655392:EQZ655406 FAQ655392:FAV655406 FKM655392:FKR655406 FUI655392:FUN655406 GEE655392:GEJ655406 GOA655392:GOF655406 GXW655392:GYB655406 HHS655392:HHX655406 HRO655392:HRT655406 IBK655392:IBP655406 ILG655392:ILL655406 IVC655392:IVH655406 JEY655392:JFD655406 JOU655392:JOZ655406 JYQ655392:JYV655406 KIM655392:KIR655406 KSI655392:KSN655406 LCE655392:LCJ655406 LMA655392:LMF655406 LVW655392:LWB655406 MFS655392:MFX655406 MPO655392:MPT655406 MZK655392:MZP655406 NJG655392:NJL655406 NTC655392:NTH655406 OCY655392:ODD655406 OMU655392:OMZ655406 OWQ655392:OWV655406 PGM655392:PGR655406 PQI655392:PQN655406 QAE655392:QAJ655406 QKA655392:QKF655406 QTW655392:QUB655406 RDS655392:RDX655406 RNO655392:RNT655406 RXK655392:RXP655406 SHG655392:SHL655406 SRC655392:SRH655406 TAY655392:TBD655406 TKU655392:TKZ655406 TUQ655392:TUV655406 UEM655392:UER655406 UOI655392:UON655406 UYE655392:UYJ655406 VIA655392:VIF655406 VRW655392:VSB655406 WBS655392:WBX655406 WLO655392:WLT655406 WVK655392:WVP655406 C720928:H720942 IY720928:JD720942 SU720928:SZ720942 ACQ720928:ACV720942 AMM720928:AMR720942 AWI720928:AWN720942 BGE720928:BGJ720942 BQA720928:BQF720942 BZW720928:CAB720942 CJS720928:CJX720942 CTO720928:CTT720942 DDK720928:DDP720942 DNG720928:DNL720942 DXC720928:DXH720942 EGY720928:EHD720942 EQU720928:EQZ720942 FAQ720928:FAV720942 FKM720928:FKR720942 FUI720928:FUN720942 GEE720928:GEJ720942 GOA720928:GOF720942 GXW720928:GYB720942 HHS720928:HHX720942 HRO720928:HRT720942 IBK720928:IBP720942 ILG720928:ILL720942 IVC720928:IVH720942 JEY720928:JFD720942 JOU720928:JOZ720942 JYQ720928:JYV720942 KIM720928:KIR720942 KSI720928:KSN720942 LCE720928:LCJ720942 LMA720928:LMF720942 LVW720928:LWB720942 MFS720928:MFX720942 MPO720928:MPT720942 MZK720928:MZP720942 NJG720928:NJL720942 NTC720928:NTH720942 OCY720928:ODD720942 OMU720928:OMZ720942 OWQ720928:OWV720942 PGM720928:PGR720942 PQI720928:PQN720942 QAE720928:QAJ720942 QKA720928:QKF720942 QTW720928:QUB720942 RDS720928:RDX720942 RNO720928:RNT720942 RXK720928:RXP720942 SHG720928:SHL720942 SRC720928:SRH720942 TAY720928:TBD720942 TKU720928:TKZ720942 TUQ720928:TUV720942 UEM720928:UER720942 UOI720928:UON720942 UYE720928:UYJ720942 VIA720928:VIF720942 VRW720928:VSB720942 WBS720928:WBX720942 WLO720928:WLT720942 WVK720928:WVP720942 C786464:H786478 IY786464:JD786478 SU786464:SZ786478 ACQ786464:ACV786478 AMM786464:AMR786478 AWI786464:AWN786478 BGE786464:BGJ786478 BQA786464:BQF786478 BZW786464:CAB786478 CJS786464:CJX786478 CTO786464:CTT786478 DDK786464:DDP786478 DNG786464:DNL786478 DXC786464:DXH786478 EGY786464:EHD786478 EQU786464:EQZ786478 FAQ786464:FAV786478 FKM786464:FKR786478 FUI786464:FUN786478 GEE786464:GEJ786478 GOA786464:GOF786478 GXW786464:GYB786478 HHS786464:HHX786478 HRO786464:HRT786478 IBK786464:IBP786478 ILG786464:ILL786478 IVC786464:IVH786478 JEY786464:JFD786478 JOU786464:JOZ786478 JYQ786464:JYV786478 KIM786464:KIR786478 KSI786464:KSN786478 LCE786464:LCJ786478 LMA786464:LMF786478 LVW786464:LWB786478 MFS786464:MFX786478 MPO786464:MPT786478 MZK786464:MZP786478 NJG786464:NJL786478 NTC786464:NTH786478 OCY786464:ODD786478 OMU786464:OMZ786478 OWQ786464:OWV786478 PGM786464:PGR786478 PQI786464:PQN786478 QAE786464:QAJ786478 QKA786464:QKF786478 QTW786464:QUB786478 RDS786464:RDX786478 RNO786464:RNT786478 RXK786464:RXP786478 SHG786464:SHL786478 SRC786464:SRH786478 TAY786464:TBD786478 TKU786464:TKZ786478 TUQ786464:TUV786478 UEM786464:UER786478 UOI786464:UON786478 UYE786464:UYJ786478 VIA786464:VIF786478 VRW786464:VSB786478 WBS786464:WBX786478 WLO786464:WLT786478 WVK786464:WVP786478 C852000:H852014 IY852000:JD852014 SU852000:SZ852014 ACQ852000:ACV852014 AMM852000:AMR852014 AWI852000:AWN852014 BGE852000:BGJ852014 BQA852000:BQF852014 BZW852000:CAB852014 CJS852000:CJX852014 CTO852000:CTT852014 DDK852000:DDP852014 DNG852000:DNL852014 DXC852000:DXH852014 EGY852000:EHD852014 EQU852000:EQZ852014 FAQ852000:FAV852014 FKM852000:FKR852014 FUI852000:FUN852014 GEE852000:GEJ852014 GOA852000:GOF852014 GXW852000:GYB852014 HHS852000:HHX852014 HRO852000:HRT852014 IBK852000:IBP852014 ILG852000:ILL852014 IVC852000:IVH852014 JEY852000:JFD852014 JOU852000:JOZ852014 JYQ852000:JYV852014 KIM852000:KIR852014 KSI852000:KSN852014 LCE852000:LCJ852014 LMA852000:LMF852014 LVW852000:LWB852014 MFS852000:MFX852014 MPO852000:MPT852014 MZK852000:MZP852014 NJG852000:NJL852014 NTC852000:NTH852014 OCY852000:ODD852014 OMU852000:OMZ852014 OWQ852000:OWV852014 PGM852000:PGR852014 PQI852000:PQN852014 QAE852000:QAJ852014 QKA852000:QKF852014 QTW852000:QUB852014 RDS852000:RDX852014 RNO852000:RNT852014 RXK852000:RXP852014 SHG852000:SHL852014 SRC852000:SRH852014 TAY852000:TBD852014 TKU852000:TKZ852014 TUQ852000:TUV852014 UEM852000:UER852014 UOI852000:UON852014 UYE852000:UYJ852014 VIA852000:VIF852014 VRW852000:VSB852014 WBS852000:WBX852014 WLO852000:WLT852014 WVK852000:WVP852014 C917536:H917550 IY917536:JD917550 SU917536:SZ917550 ACQ917536:ACV917550 AMM917536:AMR917550 AWI917536:AWN917550 BGE917536:BGJ917550 BQA917536:BQF917550 BZW917536:CAB917550 CJS917536:CJX917550 CTO917536:CTT917550 DDK917536:DDP917550 DNG917536:DNL917550 DXC917536:DXH917550 EGY917536:EHD917550 EQU917536:EQZ917550 FAQ917536:FAV917550 FKM917536:FKR917550 FUI917536:FUN917550 GEE917536:GEJ917550 GOA917536:GOF917550 GXW917536:GYB917550 HHS917536:HHX917550 HRO917536:HRT917550 IBK917536:IBP917550 ILG917536:ILL917550 IVC917536:IVH917550 JEY917536:JFD917550 JOU917536:JOZ917550 JYQ917536:JYV917550 KIM917536:KIR917550 KSI917536:KSN917550 LCE917536:LCJ917550 LMA917536:LMF917550 LVW917536:LWB917550 MFS917536:MFX917550 MPO917536:MPT917550 MZK917536:MZP917550 NJG917536:NJL917550 NTC917536:NTH917550 OCY917536:ODD917550 OMU917536:OMZ917550 OWQ917536:OWV917550 PGM917536:PGR917550 PQI917536:PQN917550 QAE917536:QAJ917550 QKA917536:QKF917550 QTW917536:QUB917550 RDS917536:RDX917550 RNO917536:RNT917550 RXK917536:RXP917550 SHG917536:SHL917550 SRC917536:SRH917550 TAY917536:TBD917550 TKU917536:TKZ917550 TUQ917536:TUV917550 UEM917536:UER917550 UOI917536:UON917550 UYE917536:UYJ917550 VIA917536:VIF917550 VRW917536:VSB917550 WBS917536:WBX917550 WLO917536:WLT917550 WVK917536:WVP917550 C983072:H983086 IY983072:JD983086 SU983072:SZ983086 ACQ983072:ACV983086 AMM983072:AMR983086 AWI983072:AWN983086 BGE983072:BGJ983086 BQA983072:BQF983086 BZW983072:CAB983086 CJS983072:CJX983086 CTO983072:CTT983086 DDK983072:DDP983086 DNG983072:DNL983086 DXC983072:DXH983086 EGY983072:EHD983086 EQU983072:EQZ983086 FAQ983072:FAV983086 FKM983072:FKR983086 FUI983072:FUN983086 GEE983072:GEJ983086 GOA983072:GOF983086 GXW983072:GYB983086 HHS983072:HHX983086 HRO983072:HRT983086 IBK983072:IBP983086 ILG983072:ILL983086 IVC983072:IVH983086 JEY983072:JFD983086 JOU983072:JOZ983086 JYQ983072:JYV983086 KIM983072:KIR983086 KSI983072:KSN983086 LCE983072:LCJ983086 LMA983072:LMF983086 LVW983072:LWB983086 MFS983072:MFX983086 MPO983072:MPT983086 MZK983072:MZP983086 NJG983072:NJL983086 NTC983072:NTH983086 OCY983072:ODD983086 OMU983072:OMZ983086 OWQ983072:OWV983086 PGM983072:PGR983086 PQI983072:PQN983086 QAE983072:QAJ983086 QKA983072:QKF983086 QTW983072:QUB983086 RDS983072:RDX983086 RNO983072:RNT983086 RXK983072:RXP983086 SHG983072:SHL983086 SRC983072:SRH983086 TAY983072:TBD983086 TKU983072:TKZ983086 TUQ983072:TUV983086 UEM983072:UER983086 UOI983072:UON983086 UYE983072:UYJ983086 VIA983072:VIF983086 VRW983072:VSB983086 WBS983072:WBX983086 WLO983072:WLT983086 WVK983072:WVP983086" xr:uid="{00000000-0002-0000-0000-000000000000}">
      <formula1>0</formula1>
      <formula2>1000000</formula2>
    </dataValidation>
  </dataValidations>
  <pageMargins left="0.5" right="0.25" top="0.8" bottom="0.5" header="0.5" footer="0.35"/>
  <pageSetup scale="52" orientation="landscape" r:id="rId1"/>
  <headerFooter alignWithMargins="0">
    <oddFooter>&amp;L&amp;A&amp;C&amp;P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6"/>
  <sheetViews>
    <sheetView workbookViewId="0">
      <selection activeCell="A2" sqref="A1:A2"/>
    </sheetView>
  </sheetViews>
  <sheetFormatPr defaultRowHeight="12.75"/>
  <cols>
    <col min="1" max="1" width="22.140625" customWidth="1"/>
    <col min="2" max="2" width="38.5703125" customWidth="1"/>
    <col min="3" max="3" width="50.85546875" customWidth="1"/>
    <col min="4" max="4" width="21.42578125" customWidth="1"/>
  </cols>
  <sheetData>
    <row r="1" spans="1:4" ht="20.25">
      <c r="A1" s="279" t="s">
        <v>112</v>
      </c>
    </row>
    <row r="2" spans="1:4" ht="18.75">
      <c r="A2" s="281" t="s">
        <v>234</v>
      </c>
    </row>
    <row r="3" spans="1:4" ht="18.75">
      <c r="A3" s="281"/>
    </row>
    <row r="4" spans="1:4">
      <c r="A4" s="211" t="s">
        <v>128</v>
      </c>
      <c r="B4" s="211" t="s">
        <v>79</v>
      </c>
      <c r="C4" s="211" t="s">
        <v>86</v>
      </c>
      <c r="D4" s="211" t="s">
        <v>108</v>
      </c>
    </row>
    <row r="5" spans="1:4">
      <c r="A5" s="185" t="s">
        <v>100</v>
      </c>
      <c r="B5" s="186"/>
      <c r="C5" s="186"/>
      <c r="D5" s="186">
        <f>C5+B5</f>
        <v>0</v>
      </c>
    </row>
    <row r="6" spans="1:4">
      <c r="A6" s="184" t="s">
        <v>107</v>
      </c>
      <c r="B6" s="186"/>
      <c r="C6" s="186"/>
      <c r="D6" s="186">
        <f t="shared" ref="D6:D12" si="0">C6+B6</f>
        <v>0</v>
      </c>
    </row>
    <row r="7" spans="1:4">
      <c r="A7" s="184" t="s">
        <v>101</v>
      </c>
      <c r="B7" s="186"/>
      <c r="C7" s="186"/>
      <c r="D7" s="186">
        <f t="shared" si="0"/>
        <v>0</v>
      </c>
    </row>
    <row r="8" spans="1:4">
      <c r="A8" s="184" t="s">
        <v>102</v>
      </c>
      <c r="B8" s="186"/>
      <c r="C8" s="186"/>
      <c r="D8" s="186">
        <f t="shared" si="0"/>
        <v>0</v>
      </c>
    </row>
    <row r="9" spans="1:4">
      <c r="A9" s="184" t="s">
        <v>103</v>
      </c>
      <c r="B9" s="186"/>
      <c r="C9" s="186"/>
      <c r="D9" s="186">
        <f t="shared" si="0"/>
        <v>0</v>
      </c>
    </row>
    <row r="10" spans="1:4">
      <c r="A10" s="184" t="s">
        <v>104</v>
      </c>
      <c r="B10" s="186"/>
      <c r="C10" s="186"/>
      <c r="D10" s="186">
        <f t="shared" si="0"/>
        <v>0</v>
      </c>
    </row>
    <row r="11" spans="1:4">
      <c r="A11" s="184" t="s">
        <v>105</v>
      </c>
      <c r="B11" s="186"/>
      <c r="C11" s="186"/>
      <c r="D11" s="186">
        <f t="shared" si="0"/>
        <v>0</v>
      </c>
    </row>
    <row r="12" spans="1:4">
      <c r="A12" s="184" t="s">
        <v>106</v>
      </c>
      <c r="B12" s="186"/>
      <c r="C12" s="186"/>
      <c r="D12" s="186">
        <f t="shared" si="0"/>
        <v>0</v>
      </c>
    </row>
    <row r="13" spans="1:4">
      <c r="A13" s="184" t="s">
        <v>109</v>
      </c>
      <c r="B13" s="186"/>
      <c r="C13" s="186"/>
      <c r="D13" s="186">
        <f>C13+B13</f>
        <v>0</v>
      </c>
    </row>
    <row r="14" spans="1:4">
      <c r="A14" s="184" t="s">
        <v>113</v>
      </c>
      <c r="B14" s="186"/>
      <c r="C14" s="186"/>
      <c r="D14" s="186">
        <f>C14+B14</f>
        <v>0</v>
      </c>
    </row>
    <row r="15" spans="1:4">
      <c r="A15" s="184" t="s">
        <v>114</v>
      </c>
      <c r="B15" s="186"/>
      <c r="C15" s="186"/>
      <c r="D15" s="186">
        <f>C15+B15</f>
        <v>0</v>
      </c>
    </row>
    <row r="16" spans="1:4">
      <c r="A16" s="184" t="s">
        <v>116</v>
      </c>
      <c r="B16" s="186"/>
      <c r="C16" s="186"/>
      <c r="D16" s="186">
        <f>B16+C16</f>
        <v>0</v>
      </c>
    </row>
  </sheetData>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5"/>
  <sheetViews>
    <sheetView workbookViewId="0">
      <selection activeCell="A5" sqref="A5:K5"/>
    </sheetView>
  </sheetViews>
  <sheetFormatPr defaultColWidth="9.140625" defaultRowHeight="12.75"/>
  <cols>
    <col min="1" max="7" width="9.140625" style="98"/>
    <col min="8" max="8" width="12.42578125" style="99" customWidth="1"/>
    <col min="9" max="9" width="13.7109375" style="99" bestFit="1" customWidth="1"/>
    <col min="10" max="10" width="12" style="99" customWidth="1"/>
    <col min="11" max="11" width="28.7109375" style="98" bestFit="1" customWidth="1"/>
    <col min="12" max="12" width="9.140625" style="98"/>
    <col min="13" max="14" width="14" style="98" bestFit="1" customWidth="1"/>
    <col min="15" max="15" width="13.42578125" style="98" bestFit="1" customWidth="1"/>
    <col min="16" max="16384" width="9.140625" style="98"/>
  </cols>
  <sheetData>
    <row r="1" spans="1:15" ht="20.25">
      <c r="A1" s="279" t="s">
        <v>112</v>
      </c>
    </row>
    <row r="2" spans="1:15" ht="18.75">
      <c r="A2" s="281" t="s">
        <v>235</v>
      </c>
    </row>
    <row r="3" spans="1:15" ht="13.5" thickBot="1">
      <c r="K3" s="99" t="s">
        <v>122</v>
      </c>
    </row>
    <row r="4" spans="1:15" s="100" customFormat="1" ht="16.5" thickBot="1">
      <c r="A4" s="212" t="s">
        <v>240</v>
      </c>
      <c r="B4" s="213"/>
      <c r="C4" s="213"/>
      <c r="D4" s="213"/>
      <c r="E4" s="213"/>
      <c r="F4" s="213"/>
      <c r="G4" s="213"/>
      <c r="H4" s="214" t="s">
        <v>3</v>
      </c>
      <c r="I4" s="214" t="s">
        <v>77</v>
      </c>
      <c r="J4" s="214" t="s">
        <v>78</v>
      </c>
      <c r="K4" s="215" t="s">
        <v>241</v>
      </c>
    </row>
    <row r="5" spans="1:15" ht="16.5" thickBot="1">
      <c r="A5" s="395" t="s">
        <v>129</v>
      </c>
      <c r="B5" s="396"/>
      <c r="C5" s="396"/>
      <c r="D5" s="396"/>
      <c r="E5" s="396"/>
      <c r="F5" s="396"/>
      <c r="G5" s="396"/>
      <c r="H5" s="396"/>
      <c r="I5" s="396"/>
      <c r="J5" s="396"/>
      <c r="K5" s="397"/>
    </row>
    <row r="6" spans="1:15" ht="15.75">
      <c r="A6" s="201" t="s">
        <v>90</v>
      </c>
      <c r="B6" s="202" t="s">
        <v>13</v>
      </c>
      <c r="C6" s="203"/>
      <c r="D6" s="139"/>
      <c r="E6" s="139"/>
      <c r="F6" s="139"/>
      <c r="G6" s="139"/>
      <c r="H6" s="129"/>
      <c r="I6" s="129"/>
      <c r="J6" s="134"/>
      <c r="K6" s="140"/>
    </row>
    <row r="7" spans="1:15" ht="15.75">
      <c r="A7" s="102"/>
      <c r="B7" s="114" t="s">
        <v>80</v>
      </c>
      <c r="C7" s="130" t="s">
        <v>81</v>
      </c>
      <c r="D7" s="139"/>
      <c r="E7" s="139"/>
      <c r="F7" s="139"/>
      <c r="G7" s="139"/>
      <c r="H7" s="141" t="s">
        <v>117</v>
      </c>
      <c r="I7" s="142" t="s">
        <v>118</v>
      </c>
      <c r="J7" s="179"/>
      <c r="K7" s="150" t="s">
        <v>119</v>
      </c>
      <c r="N7" s="177"/>
    </row>
    <row r="8" spans="1:15" ht="15.75">
      <c r="A8" s="103"/>
      <c r="B8" s="114" t="s">
        <v>82</v>
      </c>
      <c r="C8" s="130" t="s">
        <v>83</v>
      </c>
      <c r="D8" s="139"/>
      <c r="E8" s="139"/>
      <c r="F8" s="139"/>
      <c r="G8" s="139"/>
      <c r="H8" s="141" t="s">
        <v>117</v>
      </c>
      <c r="I8" s="142" t="s">
        <v>118</v>
      </c>
      <c r="J8" s="179"/>
      <c r="K8" s="150" t="s">
        <v>119</v>
      </c>
    </row>
    <row r="9" spans="1:15" ht="15.75">
      <c r="A9" s="101" t="s">
        <v>91</v>
      </c>
      <c r="B9" s="114" t="s">
        <v>21</v>
      </c>
      <c r="C9" s="128"/>
      <c r="D9" s="139"/>
      <c r="E9" s="139"/>
      <c r="F9" s="139"/>
      <c r="G9" s="139"/>
      <c r="H9" s="129"/>
      <c r="I9" s="139"/>
      <c r="J9" s="135"/>
      <c r="K9" s="150"/>
      <c r="N9" s="177"/>
    </row>
    <row r="10" spans="1:15" ht="15.75">
      <c r="A10" s="102"/>
      <c r="B10" s="114" t="s">
        <v>80</v>
      </c>
      <c r="C10" s="130" t="s">
        <v>81</v>
      </c>
      <c r="D10" s="139"/>
      <c r="E10" s="139"/>
      <c r="F10" s="139"/>
      <c r="G10" s="139"/>
      <c r="H10" s="141" t="s">
        <v>117</v>
      </c>
      <c r="I10" s="142" t="s">
        <v>118</v>
      </c>
      <c r="J10" s="179"/>
      <c r="K10" s="150" t="s">
        <v>119</v>
      </c>
      <c r="N10" s="177"/>
    </row>
    <row r="11" spans="1:15" ht="15.75">
      <c r="A11" s="103"/>
      <c r="B11" s="114" t="s">
        <v>82</v>
      </c>
      <c r="C11" s="130" t="s">
        <v>83</v>
      </c>
      <c r="D11" s="139"/>
      <c r="E11" s="139"/>
      <c r="F11" s="139"/>
      <c r="G11" s="139"/>
      <c r="H11" s="141" t="s">
        <v>117</v>
      </c>
      <c r="I11" s="142" t="s">
        <v>118</v>
      </c>
      <c r="J11" s="178"/>
      <c r="K11" s="197" t="s">
        <v>121</v>
      </c>
      <c r="N11" s="177"/>
    </row>
    <row r="12" spans="1:15" ht="15.75">
      <c r="A12" s="101" t="s">
        <v>92</v>
      </c>
      <c r="B12" s="104" t="s">
        <v>84</v>
      </c>
      <c r="C12" s="128"/>
      <c r="D12" s="139"/>
      <c r="E12" s="139"/>
      <c r="F12" s="139"/>
      <c r="G12" s="139"/>
      <c r="H12" s="129"/>
      <c r="I12" s="139"/>
      <c r="J12" s="135"/>
      <c r="K12" s="150"/>
      <c r="N12" s="177"/>
    </row>
    <row r="13" spans="1:15" ht="15.75">
      <c r="A13" s="102"/>
      <c r="B13" s="114" t="s">
        <v>80</v>
      </c>
      <c r="C13" s="130" t="s">
        <v>81</v>
      </c>
      <c r="D13" s="139"/>
      <c r="E13" s="139"/>
      <c r="F13" s="139"/>
      <c r="G13" s="139"/>
      <c r="H13" s="141" t="s">
        <v>117</v>
      </c>
      <c r="I13" s="142" t="s">
        <v>118</v>
      </c>
      <c r="J13" s="179"/>
      <c r="K13" s="150" t="s">
        <v>119</v>
      </c>
      <c r="N13" s="177"/>
    </row>
    <row r="14" spans="1:15" ht="15.75">
      <c r="A14" s="103"/>
      <c r="B14" s="114" t="s">
        <v>82</v>
      </c>
      <c r="C14" s="130" t="s">
        <v>83</v>
      </c>
      <c r="D14" s="139"/>
      <c r="E14" s="139"/>
      <c r="F14" s="139"/>
      <c r="G14" s="139"/>
      <c r="H14" s="141" t="s">
        <v>117</v>
      </c>
      <c r="I14" s="142" t="s">
        <v>118</v>
      </c>
      <c r="J14" s="179"/>
      <c r="K14" s="150" t="s">
        <v>119</v>
      </c>
      <c r="N14" s="177"/>
    </row>
    <row r="15" spans="1:15" ht="15.75">
      <c r="A15" s="105" t="s">
        <v>93</v>
      </c>
      <c r="B15" s="104" t="s">
        <v>85</v>
      </c>
      <c r="C15" s="128"/>
      <c r="D15" s="139"/>
      <c r="E15" s="139"/>
      <c r="F15" s="139"/>
      <c r="G15" s="139"/>
      <c r="H15" s="129"/>
      <c r="I15" s="142"/>
      <c r="J15" s="136"/>
      <c r="K15" s="150"/>
      <c r="N15" s="177"/>
      <c r="O15" s="176"/>
    </row>
    <row r="16" spans="1:15" ht="15.75">
      <c r="A16" s="131"/>
      <c r="B16" s="104" t="s">
        <v>80</v>
      </c>
      <c r="C16" s="106" t="s">
        <v>81</v>
      </c>
      <c r="D16" s="139"/>
      <c r="E16" s="139"/>
      <c r="F16" s="139"/>
      <c r="G16" s="139"/>
      <c r="H16" s="141" t="s">
        <v>117</v>
      </c>
      <c r="I16" s="142" t="s">
        <v>118</v>
      </c>
      <c r="J16" s="179"/>
      <c r="K16" s="150" t="s">
        <v>119</v>
      </c>
      <c r="N16" s="177"/>
    </row>
    <row r="17" spans="1:15" ht="15.75">
      <c r="A17" s="131"/>
      <c r="B17" s="104" t="s">
        <v>82</v>
      </c>
      <c r="C17" s="106" t="s">
        <v>83</v>
      </c>
      <c r="D17" s="139"/>
      <c r="E17" s="139"/>
      <c r="F17" s="139"/>
      <c r="G17" s="139"/>
      <c r="H17" s="141" t="s">
        <v>117</v>
      </c>
      <c r="I17" s="142" t="s">
        <v>118</v>
      </c>
      <c r="J17" s="178"/>
      <c r="K17" s="197" t="s">
        <v>121</v>
      </c>
      <c r="N17" s="177"/>
    </row>
    <row r="18" spans="1:15" ht="16.5" thickBot="1">
      <c r="A18" s="132"/>
      <c r="B18" s="123"/>
      <c r="C18" s="124"/>
      <c r="D18" s="139"/>
      <c r="E18" s="139"/>
      <c r="F18" s="139"/>
      <c r="G18" s="139"/>
      <c r="H18" s="141"/>
      <c r="I18" s="142"/>
      <c r="J18" s="136" t="s">
        <v>97</v>
      </c>
      <c r="K18" s="151" t="s">
        <v>119</v>
      </c>
      <c r="M18" s="125"/>
      <c r="N18" s="177"/>
    </row>
    <row r="19" spans="1:15" ht="16.5" thickBot="1">
      <c r="A19" s="395" t="s">
        <v>130</v>
      </c>
      <c r="B19" s="396"/>
      <c r="C19" s="396"/>
      <c r="D19" s="396"/>
      <c r="E19" s="396"/>
      <c r="F19" s="396"/>
      <c r="G19" s="396"/>
      <c r="H19" s="396"/>
      <c r="I19" s="396"/>
      <c r="J19" s="396"/>
      <c r="K19" s="397"/>
      <c r="N19" s="177"/>
    </row>
    <row r="20" spans="1:15" ht="15.75">
      <c r="A20" s="208" t="s">
        <v>94</v>
      </c>
      <c r="B20" s="202" t="s">
        <v>13</v>
      </c>
      <c r="C20" s="203"/>
      <c r="D20" s="139"/>
      <c r="E20" s="139"/>
      <c r="F20" s="139"/>
      <c r="G20" s="139"/>
      <c r="H20" s="129"/>
      <c r="I20" s="129"/>
      <c r="J20" s="134"/>
      <c r="K20" s="140"/>
      <c r="N20" s="177"/>
    </row>
    <row r="21" spans="1:15" ht="15.75">
      <c r="A21" s="131"/>
      <c r="B21" s="114" t="s">
        <v>80</v>
      </c>
      <c r="C21" s="130" t="s">
        <v>81</v>
      </c>
      <c r="D21" s="139"/>
      <c r="E21" s="139"/>
      <c r="F21" s="139"/>
      <c r="G21" s="139"/>
      <c r="H21" s="143" t="s">
        <v>119</v>
      </c>
      <c r="I21" s="143" t="s">
        <v>120</v>
      </c>
      <c r="J21" s="179"/>
      <c r="K21" s="150" t="s">
        <v>119</v>
      </c>
      <c r="M21" s="126"/>
      <c r="N21" s="177"/>
    </row>
    <row r="22" spans="1:15" ht="15.75">
      <c r="A22" s="131"/>
      <c r="B22" s="114" t="s">
        <v>82</v>
      </c>
      <c r="C22" s="130" t="s">
        <v>83</v>
      </c>
      <c r="D22" s="139"/>
      <c r="E22" s="139"/>
      <c r="F22" s="139"/>
      <c r="G22" s="139"/>
      <c r="H22" s="143" t="s">
        <v>119</v>
      </c>
      <c r="I22" s="143" t="s">
        <v>120</v>
      </c>
      <c r="J22" s="179"/>
      <c r="K22" s="150" t="s">
        <v>119</v>
      </c>
      <c r="M22" s="127"/>
      <c r="N22" s="177"/>
    </row>
    <row r="23" spans="1:15" ht="15.75">
      <c r="A23" s="131" t="s">
        <v>87</v>
      </c>
      <c r="B23" s="114" t="s">
        <v>21</v>
      </c>
      <c r="C23" s="128"/>
      <c r="D23" s="139"/>
      <c r="E23" s="139"/>
      <c r="F23" s="139"/>
      <c r="G23" s="139"/>
      <c r="H23" s="143"/>
      <c r="I23" s="143"/>
      <c r="J23" s="135"/>
      <c r="K23" s="150"/>
      <c r="M23" s="126"/>
      <c r="N23" s="177"/>
    </row>
    <row r="24" spans="1:15" ht="15.75">
      <c r="A24" s="131"/>
      <c r="B24" s="114" t="s">
        <v>80</v>
      </c>
      <c r="C24" s="130" t="s">
        <v>81</v>
      </c>
      <c r="D24" s="139"/>
      <c r="E24" s="139"/>
      <c r="F24" s="139"/>
      <c r="G24" s="139"/>
      <c r="H24" s="143" t="s">
        <v>119</v>
      </c>
      <c r="I24" s="143" t="s">
        <v>120</v>
      </c>
      <c r="J24" s="179"/>
      <c r="K24" s="150" t="s">
        <v>119</v>
      </c>
      <c r="M24" s="126"/>
      <c r="N24" s="177"/>
    </row>
    <row r="25" spans="1:15" ht="15.75">
      <c r="A25" s="131"/>
      <c r="B25" s="114" t="s">
        <v>82</v>
      </c>
      <c r="C25" s="130" t="s">
        <v>83</v>
      </c>
      <c r="D25" s="139"/>
      <c r="E25" s="139"/>
      <c r="F25" s="139"/>
      <c r="G25" s="139"/>
      <c r="H25" s="143" t="s">
        <v>119</v>
      </c>
      <c r="I25" s="143" t="s">
        <v>120</v>
      </c>
      <c r="J25" s="178"/>
      <c r="K25" s="197" t="s">
        <v>121</v>
      </c>
      <c r="M25" s="126"/>
      <c r="N25" s="177"/>
      <c r="O25" s="176"/>
    </row>
    <row r="26" spans="1:15" ht="15.75">
      <c r="A26" s="131" t="s">
        <v>88</v>
      </c>
      <c r="B26" s="104" t="s">
        <v>84</v>
      </c>
      <c r="C26" s="128"/>
      <c r="D26" s="139"/>
      <c r="E26" s="139"/>
      <c r="F26" s="139"/>
      <c r="G26" s="139"/>
      <c r="H26" s="143"/>
      <c r="I26" s="143"/>
      <c r="J26" s="135"/>
      <c r="K26" s="150"/>
      <c r="M26" s="126"/>
    </row>
    <row r="27" spans="1:15" ht="15.75">
      <c r="A27" s="131"/>
      <c r="B27" s="114" t="s">
        <v>80</v>
      </c>
      <c r="C27" s="130" t="s">
        <v>81</v>
      </c>
      <c r="D27" s="139"/>
      <c r="E27" s="139"/>
      <c r="F27" s="139"/>
      <c r="G27" s="139"/>
      <c r="H27" s="143" t="s">
        <v>119</v>
      </c>
      <c r="I27" s="143" t="s">
        <v>120</v>
      </c>
      <c r="J27" s="179"/>
      <c r="K27" s="150" t="s">
        <v>119</v>
      </c>
      <c r="M27" s="127"/>
    </row>
    <row r="28" spans="1:15" ht="15.75">
      <c r="A28" s="131"/>
      <c r="B28" s="114" t="s">
        <v>82</v>
      </c>
      <c r="C28" s="130" t="s">
        <v>83</v>
      </c>
      <c r="D28" s="139"/>
      <c r="E28" s="139"/>
      <c r="F28" s="139"/>
      <c r="G28" s="139"/>
      <c r="H28" s="143" t="s">
        <v>119</v>
      </c>
      <c r="I28" s="143" t="s">
        <v>120</v>
      </c>
      <c r="J28" s="179"/>
      <c r="K28" s="150" t="s">
        <v>119</v>
      </c>
      <c r="M28" s="127"/>
    </row>
    <row r="29" spans="1:15" ht="15.75">
      <c r="A29" s="105" t="s">
        <v>89</v>
      </c>
      <c r="B29" s="104" t="s">
        <v>85</v>
      </c>
      <c r="C29" s="128"/>
      <c r="D29" s="139"/>
      <c r="E29" s="139"/>
      <c r="F29" s="139"/>
      <c r="G29" s="139"/>
      <c r="H29" s="143"/>
      <c r="I29" s="143"/>
      <c r="J29" s="136"/>
      <c r="K29" s="150"/>
      <c r="M29" s="126"/>
      <c r="N29" s="125"/>
    </row>
    <row r="30" spans="1:15" ht="15.75">
      <c r="A30" s="131"/>
      <c r="B30" s="104" t="s">
        <v>80</v>
      </c>
      <c r="C30" s="106" t="s">
        <v>81</v>
      </c>
      <c r="D30" s="139"/>
      <c r="E30" s="139"/>
      <c r="F30" s="139"/>
      <c r="G30" s="139"/>
      <c r="H30" s="143" t="s">
        <v>119</v>
      </c>
      <c r="I30" s="143" t="s">
        <v>120</v>
      </c>
      <c r="J30" s="179"/>
      <c r="K30" s="150" t="s">
        <v>119</v>
      </c>
      <c r="M30" s="127"/>
    </row>
    <row r="31" spans="1:15" ht="15.75">
      <c r="A31" s="131"/>
      <c r="B31" s="104" t="s">
        <v>82</v>
      </c>
      <c r="C31" s="106" t="s">
        <v>83</v>
      </c>
      <c r="D31" s="139"/>
      <c r="E31" s="139"/>
      <c r="F31" s="139"/>
      <c r="G31" s="139"/>
      <c r="H31" s="143" t="s">
        <v>119</v>
      </c>
      <c r="I31" s="143" t="s">
        <v>120</v>
      </c>
      <c r="J31" s="178"/>
      <c r="K31" s="197" t="s">
        <v>121</v>
      </c>
      <c r="M31" s="126"/>
    </row>
    <row r="32" spans="1:15" ht="16.5" thickBot="1">
      <c r="A32" s="144"/>
      <c r="B32" s="145"/>
      <c r="C32" s="145"/>
      <c r="D32" s="146"/>
      <c r="E32" s="146"/>
      <c r="F32" s="146"/>
      <c r="G32" s="146"/>
      <c r="H32" s="147"/>
      <c r="I32" s="147"/>
      <c r="J32" s="148" t="s">
        <v>97</v>
      </c>
      <c r="K32" s="149" t="s">
        <v>119</v>
      </c>
    </row>
    <row r="33" spans="1:11" ht="15.75">
      <c r="A33" s="137"/>
      <c r="B33" s="138"/>
      <c r="C33" s="138"/>
    </row>
    <row r="34" spans="1:11">
      <c r="I34" s="129" t="s">
        <v>95</v>
      </c>
      <c r="J34" s="179"/>
      <c r="K34" s="133">
        <v>1</v>
      </c>
    </row>
    <row r="35" spans="1:11">
      <c r="I35" s="129" t="s">
        <v>96</v>
      </c>
      <c r="J35" s="178"/>
      <c r="K35" s="133">
        <v>-1</v>
      </c>
    </row>
  </sheetData>
  <mergeCells count="2">
    <mergeCell ref="A5:K5"/>
    <mergeCell ref="A19:K19"/>
  </mergeCells>
  <conditionalFormatting sqref="J7">
    <cfRule type="iconSet" priority="35">
      <iconSet iconSet="3Symbols2" showValue="0">
        <cfvo type="percent" val="0"/>
        <cfvo type="percent" val="33"/>
        <cfvo type="percent" val="67"/>
      </iconSet>
    </cfRule>
    <cfRule type="iconSet" priority="36">
      <iconSet iconSet="3Symbols2">
        <cfvo type="percent" val="0"/>
        <cfvo type="percent" val="33"/>
        <cfvo type="percent" val="67"/>
      </iconSet>
    </cfRule>
  </conditionalFormatting>
  <conditionalFormatting sqref="J8">
    <cfRule type="iconSet" priority="26">
      <iconSet iconSet="3Symbols2">
        <cfvo type="percent" val="0"/>
        <cfvo type="percent" val="33"/>
        <cfvo type="percent" val="67"/>
      </iconSet>
    </cfRule>
    <cfRule type="iconSet" priority="25">
      <iconSet iconSet="3Symbols2" showValue="0">
        <cfvo type="percent" val="0"/>
        <cfvo type="percent" val="33"/>
        <cfvo type="percent" val="67"/>
      </iconSet>
    </cfRule>
    <cfRule type="iconSet" priority="24">
      <iconSet iconSet="3Symbols2">
        <cfvo type="percent" val="0"/>
        <cfvo type="percent" val="33"/>
        <cfvo type="percent" val="67"/>
      </iconSet>
    </cfRule>
    <cfRule type="iconSet" priority="23">
      <iconSet iconSet="3Symbols2" showValue="0">
        <cfvo type="percent" val="0"/>
        <cfvo type="percent" val="33"/>
        <cfvo type="percent" val="67"/>
      </iconSet>
    </cfRule>
  </conditionalFormatting>
  <conditionalFormatting sqref="J10">
    <cfRule type="iconSet" priority="22">
      <iconSet iconSet="3Symbols2">
        <cfvo type="percent" val="0"/>
        <cfvo type="percent" val="33"/>
        <cfvo type="percent" val="67"/>
      </iconSet>
    </cfRule>
    <cfRule type="iconSet" priority="21">
      <iconSet iconSet="3Symbols2" showValue="0">
        <cfvo type="percent" val="0"/>
        <cfvo type="percent" val="33"/>
        <cfvo type="percent" val="67"/>
      </iconSet>
    </cfRule>
  </conditionalFormatting>
  <conditionalFormatting sqref="J11">
    <cfRule type="iconSet" priority="19">
      <iconSet iconSet="3Symbols2" showValue="0">
        <cfvo type="percent" val="0"/>
        <cfvo type="percent" val="33"/>
        <cfvo type="percent" val="67"/>
      </iconSet>
    </cfRule>
    <cfRule type="iconSet" priority="20">
      <iconSet iconSet="3Symbols2">
        <cfvo type="percent" val="0"/>
        <cfvo type="percent" val="33"/>
        <cfvo type="percent" val="67"/>
      </iconSet>
    </cfRule>
  </conditionalFormatting>
  <conditionalFormatting sqref="J13">
    <cfRule type="iconSet" priority="33">
      <iconSet iconSet="3Symbols2" showValue="0">
        <cfvo type="percent" val="0"/>
        <cfvo type="percent" val="33"/>
        <cfvo type="percent" val="67"/>
      </iconSet>
    </cfRule>
    <cfRule type="iconSet" priority="34">
      <iconSet iconSet="3Symbols2">
        <cfvo type="percent" val="0"/>
        <cfvo type="percent" val="33"/>
        <cfvo type="percent" val="67"/>
      </iconSet>
    </cfRule>
  </conditionalFormatting>
  <conditionalFormatting sqref="J14">
    <cfRule type="iconSet" priority="31">
      <iconSet iconSet="3Symbols2" showValue="0">
        <cfvo type="percent" val="0"/>
        <cfvo type="percent" val="33"/>
        <cfvo type="percent" val="67"/>
      </iconSet>
    </cfRule>
    <cfRule type="iconSet" priority="32">
      <iconSet iconSet="3Symbols2">
        <cfvo type="percent" val="0"/>
        <cfvo type="percent" val="33"/>
        <cfvo type="percent" val="67"/>
      </iconSet>
    </cfRule>
  </conditionalFormatting>
  <conditionalFormatting sqref="J16">
    <cfRule type="iconSet" priority="30">
      <iconSet iconSet="3Symbols2">
        <cfvo type="percent" val="0"/>
        <cfvo type="percent" val="33"/>
        <cfvo type="percent" val="67"/>
      </iconSet>
    </cfRule>
    <cfRule type="iconSet" priority="29">
      <iconSet iconSet="3Symbols2" showValue="0">
        <cfvo type="percent" val="0"/>
        <cfvo type="percent" val="33"/>
        <cfvo type="percent" val="67"/>
      </iconSet>
    </cfRule>
  </conditionalFormatting>
  <conditionalFormatting sqref="J17">
    <cfRule type="iconSet" priority="28">
      <iconSet iconSet="3Symbols2">
        <cfvo type="percent" val="0"/>
        <cfvo type="percent" val="33"/>
        <cfvo type="percent" val="67"/>
      </iconSet>
    </cfRule>
    <cfRule type="iconSet" priority="27">
      <iconSet iconSet="3Symbols2" showValue="0">
        <cfvo type="percent" val="0"/>
        <cfvo type="percent" val="33"/>
        <cfvo type="percent" val="67"/>
      </iconSet>
    </cfRule>
  </conditionalFormatting>
  <conditionalFormatting sqref="J21">
    <cfRule type="iconSet" priority="18">
      <iconSet iconSet="3Symbols2">
        <cfvo type="percent" val="0"/>
        <cfvo type="percent" val="33"/>
        <cfvo type="percent" val="67"/>
      </iconSet>
    </cfRule>
    <cfRule type="iconSet" priority="17">
      <iconSet iconSet="3Symbols2" showValue="0">
        <cfvo type="percent" val="0"/>
        <cfvo type="percent" val="33"/>
        <cfvo type="percent" val="67"/>
      </iconSet>
    </cfRule>
  </conditionalFormatting>
  <conditionalFormatting sqref="J22">
    <cfRule type="iconSet" priority="6">
      <iconSet iconSet="3Symbols2">
        <cfvo type="percent" val="0"/>
        <cfvo type="percent" val="33"/>
        <cfvo type="percent" val="67"/>
      </iconSet>
    </cfRule>
    <cfRule type="iconSet" priority="5">
      <iconSet iconSet="3Symbols2" showValue="0">
        <cfvo type="percent" val="0"/>
        <cfvo type="percent" val="33"/>
        <cfvo type="percent" val="67"/>
      </iconSet>
    </cfRule>
    <cfRule type="iconSet" priority="7">
      <iconSet iconSet="3Symbols2" showValue="0">
        <cfvo type="percent" val="0"/>
        <cfvo type="percent" val="33"/>
        <cfvo type="percent" val="67"/>
      </iconSet>
    </cfRule>
    <cfRule type="iconSet" priority="8">
      <iconSet iconSet="3Symbols2">
        <cfvo type="percent" val="0"/>
        <cfvo type="percent" val="33"/>
        <cfvo type="percent" val="67"/>
      </iconSet>
    </cfRule>
  </conditionalFormatting>
  <conditionalFormatting sqref="J24">
    <cfRule type="iconSet" priority="3">
      <iconSet iconSet="3Symbols2" showValue="0">
        <cfvo type="percent" val="0"/>
        <cfvo type="percent" val="33"/>
        <cfvo type="percent" val="67"/>
      </iconSet>
    </cfRule>
    <cfRule type="iconSet" priority="4">
      <iconSet iconSet="3Symbols2">
        <cfvo type="percent" val="0"/>
        <cfvo type="percent" val="33"/>
        <cfvo type="percent" val="67"/>
      </iconSet>
    </cfRule>
  </conditionalFormatting>
  <conditionalFormatting sqref="J25">
    <cfRule type="iconSet" priority="1">
      <iconSet iconSet="3Symbols2" showValue="0">
        <cfvo type="percent" val="0"/>
        <cfvo type="percent" val="33"/>
        <cfvo type="percent" val="67"/>
      </iconSet>
    </cfRule>
    <cfRule type="iconSet" priority="2">
      <iconSet iconSet="3Symbols2">
        <cfvo type="percent" val="0"/>
        <cfvo type="percent" val="33"/>
        <cfvo type="percent" val="67"/>
      </iconSet>
    </cfRule>
  </conditionalFormatting>
  <conditionalFormatting sqref="J27">
    <cfRule type="iconSet" priority="16">
      <iconSet iconSet="3Symbols2">
        <cfvo type="percent" val="0"/>
        <cfvo type="percent" val="33"/>
        <cfvo type="percent" val="67"/>
      </iconSet>
    </cfRule>
    <cfRule type="iconSet" priority="15">
      <iconSet iconSet="3Symbols2" showValue="0">
        <cfvo type="percent" val="0"/>
        <cfvo type="percent" val="33"/>
        <cfvo type="percent" val="67"/>
      </iconSet>
    </cfRule>
  </conditionalFormatting>
  <conditionalFormatting sqref="J28">
    <cfRule type="iconSet" priority="14">
      <iconSet iconSet="3Symbols2">
        <cfvo type="percent" val="0"/>
        <cfvo type="percent" val="33"/>
        <cfvo type="percent" val="67"/>
      </iconSet>
    </cfRule>
    <cfRule type="iconSet" priority="13">
      <iconSet iconSet="3Symbols2" showValue="0">
        <cfvo type="percent" val="0"/>
        <cfvo type="percent" val="33"/>
        <cfvo type="percent" val="67"/>
      </iconSet>
    </cfRule>
  </conditionalFormatting>
  <conditionalFormatting sqref="J30">
    <cfRule type="iconSet" priority="11">
      <iconSet iconSet="3Symbols2" showValue="0">
        <cfvo type="percent" val="0"/>
        <cfvo type="percent" val="33"/>
        <cfvo type="percent" val="67"/>
      </iconSet>
    </cfRule>
    <cfRule type="iconSet" priority="12">
      <iconSet iconSet="3Symbols2">
        <cfvo type="percent" val="0"/>
        <cfvo type="percent" val="33"/>
        <cfvo type="percent" val="67"/>
      </iconSet>
    </cfRule>
  </conditionalFormatting>
  <conditionalFormatting sqref="J31">
    <cfRule type="iconSet" priority="10">
      <iconSet iconSet="3Symbols2">
        <cfvo type="percent" val="0"/>
        <cfvo type="percent" val="33"/>
        <cfvo type="percent" val="67"/>
      </iconSet>
    </cfRule>
    <cfRule type="iconSet" priority="9">
      <iconSet iconSet="3Symbols2" showValue="0">
        <cfvo type="percent" val="0"/>
        <cfvo type="percent" val="33"/>
        <cfvo type="percent" val="67"/>
      </iconSet>
    </cfRule>
  </conditionalFormatting>
  <conditionalFormatting sqref="J34">
    <cfRule type="iconSet" priority="81">
      <iconSet iconSet="3Symbols2" showValue="0">
        <cfvo type="percent" val="0"/>
        <cfvo type="percent" val="33"/>
        <cfvo type="percent" val="67"/>
      </iconSet>
    </cfRule>
    <cfRule type="iconSet" priority="82">
      <iconSet iconSet="3Symbols2">
        <cfvo type="percent" val="0"/>
        <cfvo type="percent" val="33"/>
        <cfvo type="percent" val="67"/>
      </iconSet>
    </cfRule>
  </conditionalFormatting>
  <conditionalFormatting sqref="J35">
    <cfRule type="iconSet" priority="79">
      <iconSet iconSet="3Symbols2" showValue="0">
        <cfvo type="percent" val="0"/>
        <cfvo type="percent" val="33"/>
        <cfvo type="percent" val="67"/>
      </iconSet>
    </cfRule>
    <cfRule type="iconSet" priority="80">
      <iconSet iconSet="3Symbols2">
        <cfvo type="percent" val="0"/>
        <cfvo type="percent" val="33"/>
        <cfvo type="percent" val="67"/>
      </iconSet>
    </cfRule>
  </conditionalFormatting>
  <conditionalFormatting sqref="M21:M31">
    <cfRule type="iconSet" priority="123">
      <iconSet iconSet="3Symbols2">
        <cfvo type="percent" val="0"/>
        <cfvo type="percent" val="33"/>
        <cfvo type="percent" val="67"/>
      </iconSet>
    </cfRule>
    <cfRule type="iconSet" priority="124">
      <iconSet iconSet="3Symbols2">
        <cfvo type="percent" val="0"/>
        <cfvo type="percent" val="33"/>
        <cfvo type="percent" val="67"/>
      </iconSet>
    </cfRule>
    <cfRule type="iconSet" priority="127">
      <iconSet iconSet="3Symbols2">
        <cfvo type="percent" val="0"/>
        <cfvo type="percent" val="33"/>
        <cfvo type="percent" val="67"/>
      </iconSet>
    </cfRule>
  </conditionalFormatting>
  <conditionalFormatting sqref="M27:M28">
    <cfRule type="iconSet" priority="125">
      <iconSet iconSet="3Symbols2">
        <cfvo type="percent" val="0"/>
        <cfvo type="percent" val="33"/>
        <cfvo type="percent" val="67"/>
      </iconSet>
    </cfRule>
  </conditionalFormatting>
  <conditionalFormatting sqref="M28">
    <cfRule type="iconSet" priority="126">
      <iconSet iconSet="3Symbols2">
        <cfvo type="percent" val="0"/>
        <cfvo type="percent" val="33"/>
        <cfvo type="percent" val="67"/>
      </iconSet>
    </cfRule>
  </conditionalFormatting>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5"/>
  <sheetViews>
    <sheetView topLeftCell="A10" workbookViewId="0">
      <selection activeCell="A5" sqref="A5:K5"/>
    </sheetView>
  </sheetViews>
  <sheetFormatPr defaultColWidth="9.140625" defaultRowHeight="12.75"/>
  <cols>
    <col min="1" max="7" width="9.140625" style="98"/>
    <col min="8" max="8" width="12.42578125" style="99" customWidth="1"/>
    <col min="9" max="9" width="13.7109375" style="99" bestFit="1" customWidth="1"/>
    <col min="10" max="10" width="12" style="99" customWidth="1"/>
    <col min="11" max="11" width="28.7109375" style="98" bestFit="1" customWidth="1"/>
    <col min="12" max="12" width="9.140625" style="98"/>
    <col min="13" max="14" width="14" style="98" bestFit="1" customWidth="1"/>
    <col min="15" max="15" width="13.42578125" style="98" bestFit="1" customWidth="1"/>
    <col min="16" max="16384" width="9.140625" style="98"/>
  </cols>
  <sheetData>
    <row r="1" spans="1:15" ht="20.25">
      <c r="A1" s="279" t="s">
        <v>112</v>
      </c>
    </row>
    <row r="2" spans="1:15" ht="18.75">
      <c r="A2" s="281" t="s">
        <v>236</v>
      </c>
    </row>
    <row r="3" spans="1:15" ht="13.5" thickBot="1">
      <c r="K3" s="99" t="s">
        <v>123</v>
      </c>
    </row>
    <row r="4" spans="1:15" s="100" customFormat="1" ht="16.5" thickBot="1">
      <c r="A4" s="212" t="s">
        <v>240</v>
      </c>
      <c r="B4" s="213"/>
      <c r="C4" s="213"/>
      <c r="D4" s="213"/>
      <c r="E4" s="213"/>
      <c r="F4" s="213"/>
      <c r="G4" s="213"/>
      <c r="H4" s="214" t="s">
        <v>3</v>
      </c>
      <c r="I4" s="214" t="s">
        <v>77</v>
      </c>
      <c r="J4" s="214" t="s">
        <v>78</v>
      </c>
      <c r="K4" s="215" t="s">
        <v>241</v>
      </c>
    </row>
    <row r="5" spans="1:15" ht="16.5" thickBot="1">
      <c r="A5" s="395" t="s">
        <v>129</v>
      </c>
      <c r="B5" s="396"/>
      <c r="C5" s="396"/>
      <c r="D5" s="396"/>
      <c r="E5" s="396"/>
      <c r="F5" s="396"/>
      <c r="G5" s="396"/>
      <c r="H5" s="396"/>
      <c r="I5" s="396"/>
      <c r="J5" s="396"/>
      <c r="K5" s="397"/>
    </row>
    <row r="6" spans="1:15" ht="15.75">
      <c r="A6" s="201" t="s">
        <v>90</v>
      </c>
      <c r="B6" s="202" t="s">
        <v>13</v>
      </c>
      <c r="C6" s="203"/>
      <c r="D6" s="139"/>
      <c r="E6" s="139"/>
      <c r="F6" s="139"/>
      <c r="G6" s="139"/>
      <c r="H6" s="129"/>
      <c r="I6" s="129"/>
      <c r="J6" s="134"/>
      <c r="K6" s="140"/>
    </row>
    <row r="7" spans="1:15" ht="15.75">
      <c r="A7" s="102"/>
      <c r="B7" s="114" t="s">
        <v>80</v>
      </c>
      <c r="C7" s="130" t="s">
        <v>81</v>
      </c>
      <c r="D7" s="139"/>
      <c r="E7" s="139"/>
      <c r="F7" s="139"/>
      <c r="G7" s="139"/>
      <c r="H7" s="141" t="s">
        <v>117</v>
      </c>
      <c r="I7" s="142" t="s">
        <v>118</v>
      </c>
      <c r="J7" s="179"/>
      <c r="K7" s="150" t="s">
        <v>119</v>
      </c>
      <c r="N7" s="177"/>
    </row>
    <row r="8" spans="1:15" ht="15.75">
      <c r="A8" s="103"/>
      <c r="B8" s="114" t="s">
        <v>82</v>
      </c>
      <c r="C8" s="130" t="s">
        <v>83</v>
      </c>
      <c r="D8" s="139"/>
      <c r="E8" s="139"/>
      <c r="F8" s="139"/>
      <c r="G8" s="139"/>
      <c r="H8" s="141" t="s">
        <v>117</v>
      </c>
      <c r="I8" s="142" t="s">
        <v>118</v>
      </c>
      <c r="J8" s="179"/>
      <c r="K8" s="150" t="s">
        <v>119</v>
      </c>
    </row>
    <row r="9" spans="1:15" ht="15.75">
      <c r="A9" s="101" t="s">
        <v>91</v>
      </c>
      <c r="B9" s="114" t="s">
        <v>21</v>
      </c>
      <c r="C9" s="128"/>
      <c r="D9" s="139"/>
      <c r="E9" s="139"/>
      <c r="F9" s="139"/>
      <c r="G9" s="139"/>
      <c r="H9" s="129"/>
      <c r="I9" s="139"/>
      <c r="J9" s="135"/>
      <c r="K9" s="150"/>
      <c r="N9" s="177"/>
    </row>
    <row r="10" spans="1:15" ht="15.75">
      <c r="A10" s="102"/>
      <c r="B10" s="114" t="s">
        <v>80</v>
      </c>
      <c r="C10" s="130" t="s">
        <v>81</v>
      </c>
      <c r="D10" s="139"/>
      <c r="E10" s="139"/>
      <c r="F10" s="139"/>
      <c r="G10" s="139"/>
      <c r="H10" s="141" t="s">
        <v>117</v>
      </c>
      <c r="I10" s="142" t="s">
        <v>118</v>
      </c>
      <c r="J10" s="179"/>
      <c r="K10" s="150" t="s">
        <v>119</v>
      </c>
      <c r="N10" s="177"/>
    </row>
    <row r="11" spans="1:15" ht="15.75">
      <c r="A11" s="103"/>
      <c r="B11" s="114" t="s">
        <v>82</v>
      </c>
      <c r="C11" s="130" t="s">
        <v>83</v>
      </c>
      <c r="D11" s="139"/>
      <c r="E11" s="139"/>
      <c r="F11" s="139"/>
      <c r="G11" s="139"/>
      <c r="H11" s="141" t="s">
        <v>117</v>
      </c>
      <c r="I11" s="142" t="s">
        <v>118</v>
      </c>
      <c r="J11" s="178"/>
      <c r="K11" s="197" t="s">
        <v>121</v>
      </c>
      <c r="N11" s="177"/>
    </row>
    <row r="12" spans="1:15" ht="15.75">
      <c r="A12" s="101" t="s">
        <v>92</v>
      </c>
      <c r="B12" s="104" t="s">
        <v>84</v>
      </c>
      <c r="C12" s="128"/>
      <c r="D12" s="139"/>
      <c r="E12" s="139"/>
      <c r="F12" s="139"/>
      <c r="G12" s="139"/>
      <c r="H12" s="129"/>
      <c r="I12" s="139"/>
      <c r="J12" s="135"/>
      <c r="K12" s="150"/>
      <c r="N12" s="177"/>
    </row>
    <row r="13" spans="1:15" ht="15.75">
      <c r="A13" s="102"/>
      <c r="B13" s="114" t="s">
        <v>80</v>
      </c>
      <c r="C13" s="130" t="s">
        <v>81</v>
      </c>
      <c r="D13" s="139"/>
      <c r="E13" s="139"/>
      <c r="F13" s="139"/>
      <c r="G13" s="139"/>
      <c r="H13" s="141" t="s">
        <v>117</v>
      </c>
      <c r="I13" s="142" t="s">
        <v>118</v>
      </c>
      <c r="J13" s="179"/>
      <c r="K13" s="150" t="s">
        <v>119</v>
      </c>
      <c r="N13" s="177"/>
    </row>
    <row r="14" spans="1:15" ht="15.75">
      <c r="A14" s="103"/>
      <c r="B14" s="114" t="s">
        <v>82</v>
      </c>
      <c r="C14" s="130" t="s">
        <v>83</v>
      </c>
      <c r="D14" s="139"/>
      <c r="E14" s="139"/>
      <c r="F14" s="139"/>
      <c r="G14" s="139"/>
      <c r="H14" s="141" t="s">
        <v>117</v>
      </c>
      <c r="I14" s="142" t="s">
        <v>118</v>
      </c>
      <c r="J14" s="179"/>
      <c r="K14" s="150" t="s">
        <v>119</v>
      </c>
      <c r="N14" s="177"/>
    </row>
    <row r="15" spans="1:15" ht="15.75">
      <c r="A15" s="105" t="s">
        <v>93</v>
      </c>
      <c r="B15" s="104" t="s">
        <v>85</v>
      </c>
      <c r="C15" s="128"/>
      <c r="D15" s="139"/>
      <c r="E15" s="139"/>
      <c r="F15" s="139"/>
      <c r="G15" s="139"/>
      <c r="H15" s="129"/>
      <c r="I15" s="142"/>
      <c r="J15" s="136"/>
      <c r="K15" s="150"/>
      <c r="N15" s="177"/>
      <c r="O15" s="176"/>
    </row>
    <row r="16" spans="1:15" ht="15.75">
      <c r="A16" s="131"/>
      <c r="B16" s="104" t="s">
        <v>80</v>
      </c>
      <c r="C16" s="106" t="s">
        <v>81</v>
      </c>
      <c r="D16" s="139"/>
      <c r="E16" s="139"/>
      <c r="F16" s="139"/>
      <c r="G16" s="139"/>
      <c r="H16" s="141" t="s">
        <v>117</v>
      </c>
      <c r="I16" s="142" t="s">
        <v>118</v>
      </c>
      <c r="J16" s="179"/>
      <c r="K16" s="150" t="s">
        <v>119</v>
      </c>
      <c r="N16" s="177"/>
    </row>
    <row r="17" spans="1:15" ht="15.75">
      <c r="A17" s="131"/>
      <c r="B17" s="104" t="s">
        <v>82</v>
      </c>
      <c r="C17" s="106" t="s">
        <v>83</v>
      </c>
      <c r="D17" s="139"/>
      <c r="E17" s="139"/>
      <c r="F17" s="139"/>
      <c r="G17" s="139"/>
      <c r="H17" s="141" t="s">
        <v>117</v>
      </c>
      <c r="I17" s="142" t="s">
        <v>118</v>
      </c>
      <c r="J17" s="178"/>
      <c r="K17" s="197" t="s">
        <v>121</v>
      </c>
      <c r="N17" s="177"/>
    </row>
    <row r="18" spans="1:15" ht="16.5" thickBot="1">
      <c r="A18" s="132"/>
      <c r="B18" s="123"/>
      <c r="C18" s="124"/>
      <c r="D18" s="139"/>
      <c r="E18" s="139"/>
      <c r="F18" s="139"/>
      <c r="G18" s="139"/>
      <c r="H18" s="141"/>
      <c r="I18" s="142"/>
      <c r="J18" s="136" t="s">
        <v>97</v>
      </c>
      <c r="K18" s="151" t="s">
        <v>119</v>
      </c>
      <c r="M18" s="125"/>
      <c r="N18" s="177"/>
    </row>
    <row r="19" spans="1:15" ht="16.5" thickBot="1">
      <c r="A19" s="395" t="s">
        <v>130</v>
      </c>
      <c r="B19" s="396"/>
      <c r="C19" s="396"/>
      <c r="D19" s="396"/>
      <c r="E19" s="396"/>
      <c r="F19" s="396"/>
      <c r="G19" s="396"/>
      <c r="H19" s="396"/>
      <c r="I19" s="396"/>
      <c r="J19" s="396"/>
      <c r="K19" s="397"/>
      <c r="N19" s="177"/>
    </row>
    <row r="20" spans="1:15" ht="15.75">
      <c r="A20" s="208" t="s">
        <v>94</v>
      </c>
      <c r="B20" s="202" t="s">
        <v>13</v>
      </c>
      <c r="C20" s="203"/>
      <c r="D20" s="139"/>
      <c r="E20" s="139"/>
      <c r="F20" s="139"/>
      <c r="G20" s="139"/>
      <c r="H20" s="129"/>
      <c r="I20" s="129"/>
      <c r="J20" s="134"/>
      <c r="K20" s="140"/>
      <c r="N20" s="177"/>
    </row>
    <row r="21" spans="1:15" ht="15.75">
      <c r="A21" s="131"/>
      <c r="B21" s="114" t="s">
        <v>80</v>
      </c>
      <c r="C21" s="130" t="s">
        <v>81</v>
      </c>
      <c r="D21" s="139"/>
      <c r="E21" s="139"/>
      <c r="F21" s="139"/>
      <c r="G21" s="139"/>
      <c r="H21" s="143" t="s">
        <v>119</v>
      </c>
      <c r="I21" s="143" t="s">
        <v>120</v>
      </c>
      <c r="J21" s="179"/>
      <c r="K21" s="150" t="s">
        <v>119</v>
      </c>
      <c r="M21" s="126"/>
      <c r="N21" s="177"/>
    </row>
    <row r="22" spans="1:15" ht="15.75">
      <c r="A22" s="131"/>
      <c r="B22" s="114" t="s">
        <v>82</v>
      </c>
      <c r="C22" s="130" t="s">
        <v>83</v>
      </c>
      <c r="D22" s="139"/>
      <c r="E22" s="139"/>
      <c r="F22" s="139"/>
      <c r="G22" s="139"/>
      <c r="H22" s="143" t="s">
        <v>119</v>
      </c>
      <c r="I22" s="143" t="s">
        <v>120</v>
      </c>
      <c r="J22" s="179"/>
      <c r="K22" s="150" t="s">
        <v>119</v>
      </c>
      <c r="M22" s="127"/>
      <c r="N22" s="177"/>
    </row>
    <row r="23" spans="1:15" ht="15.75">
      <c r="A23" s="131" t="s">
        <v>87</v>
      </c>
      <c r="B23" s="114" t="s">
        <v>21</v>
      </c>
      <c r="C23" s="128"/>
      <c r="D23" s="139"/>
      <c r="E23" s="139"/>
      <c r="F23" s="139"/>
      <c r="G23" s="139"/>
      <c r="H23" s="143"/>
      <c r="I23" s="143"/>
      <c r="J23" s="135"/>
      <c r="K23" s="150"/>
      <c r="M23" s="126"/>
      <c r="N23" s="177"/>
    </row>
    <row r="24" spans="1:15" ht="15.75">
      <c r="A24" s="131"/>
      <c r="B24" s="114" t="s">
        <v>80</v>
      </c>
      <c r="C24" s="130" t="s">
        <v>81</v>
      </c>
      <c r="D24" s="139"/>
      <c r="E24" s="139"/>
      <c r="F24" s="139"/>
      <c r="G24" s="139"/>
      <c r="H24" s="143" t="s">
        <v>119</v>
      </c>
      <c r="I24" s="143" t="s">
        <v>120</v>
      </c>
      <c r="J24" s="179"/>
      <c r="K24" s="150" t="s">
        <v>119</v>
      </c>
      <c r="M24" s="126"/>
      <c r="N24" s="177"/>
    </row>
    <row r="25" spans="1:15" ht="15.75">
      <c r="A25" s="131"/>
      <c r="B25" s="114" t="s">
        <v>82</v>
      </c>
      <c r="C25" s="130" t="s">
        <v>83</v>
      </c>
      <c r="D25" s="139"/>
      <c r="E25" s="139"/>
      <c r="F25" s="139"/>
      <c r="G25" s="139"/>
      <c r="H25" s="143" t="s">
        <v>119</v>
      </c>
      <c r="I25" s="143" t="s">
        <v>120</v>
      </c>
      <c r="J25" s="178"/>
      <c r="K25" s="197" t="s">
        <v>121</v>
      </c>
      <c r="M25" s="126"/>
      <c r="N25" s="177"/>
      <c r="O25" s="176"/>
    </row>
    <row r="26" spans="1:15" ht="15.75">
      <c r="A26" s="131" t="s">
        <v>88</v>
      </c>
      <c r="B26" s="104" t="s">
        <v>84</v>
      </c>
      <c r="C26" s="128"/>
      <c r="D26" s="139"/>
      <c r="E26" s="139"/>
      <c r="F26" s="139"/>
      <c r="G26" s="139"/>
      <c r="H26" s="143"/>
      <c r="I26" s="143"/>
      <c r="J26" s="135"/>
      <c r="K26" s="150"/>
      <c r="M26" s="126"/>
    </row>
    <row r="27" spans="1:15" ht="15.75">
      <c r="A27" s="131"/>
      <c r="B27" s="114" t="s">
        <v>80</v>
      </c>
      <c r="C27" s="130" t="s">
        <v>81</v>
      </c>
      <c r="D27" s="139"/>
      <c r="E27" s="139"/>
      <c r="F27" s="139"/>
      <c r="G27" s="139"/>
      <c r="H27" s="143" t="s">
        <v>119</v>
      </c>
      <c r="I27" s="143" t="s">
        <v>120</v>
      </c>
      <c r="J27" s="179"/>
      <c r="K27" s="150" t="s">
        <v>119</v>
      </c>
      <c r="M27" s="127"/>
    </row>
    <row r="28" spans="1:15" ht="15.75">
      <c r="A28" s="131"/>
      <c r="B28" s="114" t="s">
        <v>82</v>
      </c>
      <c r="C28" s="130" t="s">
        <v>83</v>
      </c>
      <c r="D28" s="139"/>
      <c r="E28" s="139"/>
      <c r="F28" s="139"/>
      <c r="G28" s="139"/>
      <c r="H28" s="143" t="s">
        <v>119</v>
      </c>
      <c r="I28" s="143" t="s">
        <v>120</v>
      </c>
      <c r="J28" s="179"/>
      <c r="K28" s="150" t="s">
        <v>119</v>
      </c>
      <c r="M28" s="127"/>
    </row>
    <row r="29" spans="1:15" ht="15.75">
      <c r="A29" s="105" t="s">
        <v>89</v>
      </c>
      <c r="B29" s="104" t="s">
        <v>85</v>
      </c>
      <c r="C29" s="128"/>
      <c r="D29" s="139"/>
      <c r="E29" s="139"/>
      <c r="F29" s="139"/>
      <c r="G29" s="139"/>
      <c r="H29" s="143"/>
      <c r="I29" s="143"/>
      <c r="J29" s="136"/>
      <c r="K29" s="150"/>
      <c r="M29" s="126"/>
      <c r="N29" s="125"/>
    </row>
    <row r="30" spans="1:15" ht="15.75">
      <c r="A30" s="131"/>
      <c r="B30" s="104" t="s">
        <v>80</v>
      </c>
      <c r="C30" s="106" t="s">
        <v>81</v>
      </c>
      <c r="D30" s="139"/>
      <c r="E30" s="139"/>
      <c r="F30" s="139"/>
      <c r="G30" s="139"/>
      <c r="H30" s="143" t="s">
        <v>119</v>
      </c>
      <c r="I30" s="143" t="s">
        <v>120</v>
      </c>
      <c r="J30" s="179"/>
      <c r="K30" s="150" t="s">
        <v>119</v>
      </c>
      <c r="M30" s="127"/>
    </row>
    <row r="31" spans="1:15" ht="15.75">
      <c r="A31" s="131"/>
      <c r="B31" s="104" t="s">
        <v>82</v>
      </c>
      <c r="C31" s="106" t="s">
        <v>83</v>
      </c>
      <c r="D31" s="139"/>
      <c r="E31" s="139"/>
      <c r="F31" s="139"/>
      <c r="G31" s="139"/>
      <c r="H31" s="143" t="s">
        <v>119</v>
      </c>
      <c r="I31" s="143" t="s">
        <v>120</v>
      </c>
      <c r="J31" s="178"/>
      <c r="K31" s="197" t="s">
        <v>121</v>
      </c>
      <c r="M31" s="126"/>
    </row>
    <row r="32" spans="1:15" ht="16.5" thickBot="1">
      <c r="A32" s="144"/>
      <c r="B32" s="145"/>
      <c r="C32" s="145"/>
      <c r="D32" s="146"/>
      <c r="E32" s="146"/>
      <c r="F32" s="146"/>
      <c r="G32" s="146"/>
      <c r="H32" s="147"/>
      <c r="I32" s="147"/>
      <c r="J32" s="148" t="s">
        <v>97</v>
      </c>
      <c r="K32" s="149" t="s">
        <v>119</v>
      </c>
    </row>
    <row r="33" spans="1:11" ht="15.75">
      <c r="A33" s="137"/>
      <c r="B33" s="138"/>
      <c r="C33" s="138"/>
    </row>
    <row r="34" spans="1:11">
      <c r="I34" s="129" t="s">
        <v>95</v>
      </c>
      <c r="J34" s="179"/>
      <c r="K34" s="133">
        <v>1</v>
      </c>
    </row>
    <row r="35" spans="1:11">
      <c r="I35" s="129" t="s">
        <v>96</v>
      </c>
      <c r="J35" s="178"/>
      <c r="K35" s="133">
        <v>-1</v>
      </c>
    </row>
  </sheetData>
  <mergeCells count="2">
    <mergeCell ref="A5:K5"/>
    <mergeCell ref="A19:K19"/>
  </mergeCells>
  <conditionalFormatting sqref="J7">
    <cfRule type="iconSet" priority="17">
      <iconSet iconSet="3Symbols2" showValue="0">
        <cfvo type="percent" val="0"/>
        <cfvo type="percent" val="33"/>
        <cfvo type="percent" val="67"/>
      </iconSet>
    </cfRule>
    <cfRule type="iconSet" priority="18">
      <iconSet iconSet="3Symbols2">
        <cfvo type="percent" val="0"/>
        <cfvo type="percent" val="33"/>
        <cfvo type="percent" val="67"/>
      </iconSet>
    </cfRule>
  </conditionalFormatting>
  <conditionalFormatting sqref="J8">
    <cfRule type="iconSet" priority="6">
      <iconSet iconSet="3Symbols2">
        <cfvo type="percent" val="0"/>
        <cfvo type="percent" val="33"/>
        <cfvo type="percent" val="67"/>
      </iconSet>
    </cfRule>
    <cfRule type="iconSet" priority="5">
      <iconSet iconSet="3Symbols2" showValue="0">
        <cfvo type="percent" val="0"/>
        <cfvo type="percent" val="33"/>
        <cfvo type="percent" val="67"/>
      </iconSet>
    </cfRule>
    <cfRule type="iconSet" priority="7">
      <iconSet iconSet="3Symbols2" showValue="0">
        <cfvo type="percent" val="0"/>
        <cfvo type="percent" val="33"/>
        <cfvo type="percent" val="67"/>
      </iconSet>
    </cfRule>
    <cfRule type="iconSet" priority="8">
      <iconSet iconSet="3Symbols2">
        <cfvo type="percent" val="0"/>
        <cfvo type="percent" val="33"/>
        <cfvo type="percent" val="67"/>
      </iconSet>
    </cfRule>
  </conditionalFormatting>
  <conditionalFormatting sqref="J10">
    <cfRule type="iconSet" priority="3">
      <iconSet iconSet="3Symbols2" showValue="0">
        <cfvo type="percent" val="0"/>
        <cfvo type="percent" val="33"/>
        <cfvo type="percent" val="67"/>
      </iconSet>
    </cfRule>
    <cfRule type="iconSet" priority="4">
      <iconSet iconSet="3Symbols2">
        <cfvo type="percent" val="0"/>
        <cfvo type="percent" val="33"/>
        <cfvo type="percent" val="67"/>
      </iconSet>
    </cfRule>
  </conditionalFormatting>
  <conditionalFormatting sqref="J11">
    <cfRule type="iconSet" priority="2">
      <iconSet iconSet="3Symbols2">
        <cfvo type="percent" val="0"/>
        <cfvo type="percent" val="33"/>
        <cfvo type="percent" val="67"/>
      </iconSet>
    </cfRule>
    <cfRule type="iconSet" priority="1">
      <iconSet iconSet="3Symbols2" showValue="0">
        <cfvo type="percent" val="0"/>
        <cfvo type="percent" val="33"/>
        <cfvo type="percent" val="67"/>
      </iconSet>
    </cfRule>
  </conditionalFormatting>
  <conditionalFormatting sqref="J13">
    <cfRule type="iconSet" priority="15">
      <iconSet iconSet="3Symbols2" showValue="0">
        <cfvo type="percent" val="0"/>
        <cfvo type="percent" val="33"/>
        <cfvo type="percent" val="67"/>
      </iconSet>
    </cfRule>
    <cfRule type="iconSet" priority="16">
      <iconSet iconSet="3Symbols2">
        <cfvo type="percent" val="0"/>
        <cfvo type="percent" val="33"/>
        <cfvo type="percent" val="67"/>
      </iconSet>
    </cfRule>
  </conditionalFormatting>
  <conditionalFormatting sqref="J14">
    <cfRule type="iconSet" priority="13">
      <iconSet iconSet="3Symbols2" showValue="0">
        <cfvo type="percent" val="0"/>
        <cfvo type="percent" val="33"/>
        <cfvo type="percent" val="67"/>
      </iconSet>
    </cfRule>
    <cfRule type="iconSet" priority="14">
      <iconSet iconSet="3Symbols2">
        <cfvo type="percent" val="0"/>
        <cfvo type="percent" val="33"/>
        <cfvo type="percent" val="67"/>
      </iconSet>
    </cfRule>
  </conditionalFormatting>
  <conditionalFormatting sqref="J16">
    <cfRule type="iconSet" priority="11">
      <iconSet iconSet="3Symbols2" showValue="0">
        <cfvo type="percent" val="0"/>
        <cfvo type="percent" val="33"/>
        <cfvo type="percent" val="67"/>
      </iconSet>
    </cfRule>
    <cfRule type="iconSet" priority="12">
      <iconSet iconSet="3Symbols2">
        <cfvo type="percent" val="0"/>
        <cfvo type="percent" val="33"/>
        <cfvo type="percent" val="67"/>
      </iconSet>
    </cfRule>
  </conditionalFormatting>
  <conditionalFormatting sqref="J17">
    <cfRule type="iconSet" priority="9">
      <iconSet iconSet="3Symbols2" showValue="0">
        <cfvo type="percent" val="0"/>
        <cfvo type="percent" val="33"/>
        <cfvo type="percent" val="67"/>
      </iconSet>
    </cfRule>
    <cfRule type="iconSet" priority="10">
      <iconSet iconSet="3Symbols2">
        <cfvo type="percent" val="0"/>
        <cfvo type="percent" val="33"/>
        <cfvo type="percent" val="67"/>
      </iconSet>
    </cfRule>
  </conditionalFormatting>
  <conditionalFormatting sqref="J21">
    <cfRule type="iconSet" priority="36">
      <iconSet iconSet="3Symbols2">
        <cfvo type="percent" val="0"/>
        <cfvo type="percent" val="33"/>
        <cfvo type="percent" val="67"/>
      </iconSet>
    </cfRule>
    <cfRule type="iconSet" priority="35">
      <iconSet iconSet="3Symbols2" showValue="0">
        <cfvo type="percent" val="0"/>
        <cfvo type="percent" val="33"/>
        <cfvo type="percent" val="67"/>
      </iconSet>
    </cfRule>
  </conditionalFormatting>
  <conditionalFormatting sqref="J22">
    <cfRule type="iconSet" priority="25">
      <iconSet iconSet="3Symbols2" showValue="0">
        <cfvo type="percent" val="0"/>
        <cfvo type="percent" val="33"/>
        <cfvo type="percent" val="67"/>
      </iconSet>
    </cfRule>
    <cfRule type="iconSet" priority="26">
      <iconSet iconSet="3Symbols2">
        <cfvo type="percent" val="0"/>
        <cfvo type="percent" val="33"/>
        <cfvo type="percent" val="67"/>
      </iconSet>
    </cfRule>
    <cfRule type="iconSet" priority="23">
      <iconSet iconSet="3Symbols2" showValue="0">
        <cfvo type="percent" val="0"/>
        <cfvo type="percent" val="33"/>
        <cfvo type="percent" val="67"/>
      </iconSet>
    </cfRule>
    <cfRule type="iconSet" priority="24">
      <iconSet iconSet="3Symbols2">
        <cfvo type="percent" val="0"/>
        <cfvo type="percent" val="33"/>
        <cfvo type="percent" val="67"/>
      </iconSet>
    </cfRule>
  </conditionalFormatting>
  <conditionalFormatting sqref="J24">
    <cfRule type="iconSet" priority="22">
      <iconSet iconSet="3Symbols2">
        <cfvo type="percent" val="0"/>
        <cfvo type="percent" val="33"/>
        <cfvo type="percent" val="67"/>
      </iconSet>
    </cfRule>
    <cfRule type="iconSet" priority="21">
      <iconSet iconSet="3Symbols2" showValue="0">
        <cfvo type="percent" val="0"/>
        <cfvo type="percent" val="33"/>
        <cfvo type="percent" val="67"/>
      </iconSet>
    </cfRule>
  </conditionalFormatting>
  <conditionalFormatting sqref="J25">
    <cfRule type="iconSet" priority="19">
      <iconSet iconSet="3Symbols2" showValue="0">
        <cfvo type="percent" val="0"/>
        <cfvo type="percent" val="33"/>
        <cfvo type="percent" val="67"/>
      </iconSet>
    </cfRule>
    <cfRule type="iconSet" priority="20">
      <iconSet iconSet="3Symbols2">
        <cfvo type="percent" val="0"/>
        <cfvo type="percent" val="33"/>
        <cfvo type="percent" val="67"/>
      </iconSet>
    </cfRule>
  </conditionalFormatting>
  <conditionalFormatting sqref="J27">
    <cfRule type="iconSet" priority="33">
      <iconSet iconSet="3Symbols2" showValue="0">
        <cfvo type="percent" val="0"/>
        <cfvo type="percent" val="33"/>
        <cfvo type="percent" val="67"/>
      </iconSet>
    </cfRule>
    <cfRule type="iconSet" priority="34">
      <iconSet iconSet="3Symbols2">
        <cfvo type="percent" val="0"/>
        <cfvo type="percent" val="33"/>
        <cfvo type="percent" val="67"/>
      </iconSet>
    </cfRule>
  </conditionalFormatting>
  <conditionalFormatting sqref="J28">
    <cfRule type="iconSet" priority="31">
      <iconSet iconSet="3Symbols2" showValue="0">
        <cfvo type="percent" val="0"/>
        <cfvo type="percent" val="33"/>
        <cfvo type="percent" val="67"/>
      </iconSet>
    </cfRule>
    <cfRule type="iconSet" priority="32">
      <iconSet iconSet="3Symbols2">
        <cfvo type="percent" val="0"/>
        <cfvo type="percent" val="33"/>
        <cfvo type="percent" val="67"/>
      </iconSet>
    </cfRule>
  </conditionalFormatting>
  <conditionalFormatting sqref="J30">
    <cfRule type="iconSet" priority="29">
      <iconSet iconSet="3Symbols2" showValue="0">
        <cfvo type="percent" val="0"/>
        <cfvo type="percent" val="33"/>
        <cfvo type="percent" val="67"/>
      </iconSet>
    </cfRule>
    <cfRule type="iconSet" priority="30">
      <iconSet iconSet="3Symbols2">
        <cfvo type="percent" val="0"/>
        <cfvo type="percent" val="33"/>
        <cfvo type="percent" val="67"/>
      </iconSet>
    </cfRule>
  </conditionalFormatting>
  <conditionalFormatting sqref="J31">
    <cfRule type="iconSet" priority="27">
      <iconSet iconSet="3Symbols2" showValue="0">
        <cfvo type="percent" val="0"/>
        <cfvo type="percent" val="33"/>
        <cfvo type="percent" val="67"/>
      </iconSet>
    </cfRule>
    <cfRule type="iconSet" priority="28">
      <iconSet iconSet="3Symbols2">
        <cfvo type="percent" val="0"/>
        <cfvo type="percent" val="33"/>
        <cfvo type="percent" val="67"/>
      </iconSet>
    </cfRule>
  </conditionalFormatting>
  <conditionalFormatting sqref="J34">
    <cfRule type="iconSet" priority="129">
      <iconSet iconSet="3Symbols2" showValue="0">
        <cfvo type="percent" val="0"/>
        <cfvo type="percent" val="33"/>
        <cfvo type="percent" val="67"/>
      </iconSet>
    </cfRule>
    <cfRule type="iconSet" priority="130">
      <iconSet iconSet="3Symbols2">
        <cfvo type="percent" val="0"/>
        <cfvo type="percent" val="33"/>
        <cfvo type="percent" val="67"/>
      </iconSet>
    </cfRule>
  </conditionalFormatting>
  <conditionalFormatting sqref="J35">
    <cfRule type="iconSet" priority="127">
      <iconSet iconSet="3Symbols2" showValue="0">
        <cfvo type="percent" val="0"/>
        <cfvo type="percent" val="33"/>
        <cfvo type="percent" val="67"/>
      </iconSet>
    </cfRule>
    <cfRule type="iconSet" priority="128">
      <iconSet iconSet="3Symbols2">
        <cfvo type="percent" val="0"/>
        <cfvo type="percent" val="33"/>
        <cfvo type="percent" val="67"/>
      </iconSet>
    </cfRule>
  </conditionalFormatting>
  <conditionalFormatting sqref="M21:M31">
    <cfRule type="iconSet" priority="220">
      <iconSet iconSet="3Symbols2">
        <cfvo type="percent" val="0"/>
        <cfvo type="percent" val="33"/>
        <cfvo type="percent" val="67"/>
      </iconSet>
    </cfRule>
    <cfRule type="iconSet" priority="222">
      <iconSet iconSet="3Symbols2">
        <cfvo type="percent" val="0"/>
        <cfvo type="percent" val="33"/>
        <cfvo type="percent" val="67"/>
      </iconSet>
    </cfRule>
    <cfRule type="iconSet" priority="225">
      <iconSet iconSet="3Symbols2">
        <cfvo type="percent" val="0"/>
        <cfvo type="percent" val="33"/>
        <cfvo type="percent" val="67"/>
      </iconSet>
    </cfRule>
  </conditionalFormatting>
  <conditionalFormatting sqref="M27:M28">
    <cfRule type="iconSet" priority="224">
      <iconSet iconSet="3Symbols2">
        <cfvo type="percent" val="0"/>
        <cfvo type="percent" val="33"/>
        <cfvo type="percent" val="67"/>
      </iconSet>
    </cfRule>
  </conditionalFormatting>
  <conditionalFormatting sqref="M28">
    <cfRule type="iconSet" priority="223">
      <iconSet iconSet="3Symbols2">
        <cfvo type="percent" val="0"/>
        <cfvo type="percent" val="33"/>
        <cfvo type="percent" val="67"/>
      </iconSet>
    </cfRule>
  </conditionalFormatting>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workbookViewId="0">
      <selection activeCell="A5" sqref="A5:K5"/>
    </sheetView>
  </sheetViews>
  <sheetFormatPr defaultColWidth="9.140625" defaultRowHeight="12.75"/>
  <cols>
    <col min="1" max="7" width="9.140625" style="98"/>
    <col min="8" max="8" width="12.42578125" style="99" customWidth="1"/>
    <col min="9" max="9" width="13.7109375" style="99" bestFit="1" customWidth="1"/>
    <col min="10" max="10" width="12" style="99" customWidth="1"/>
    <col min="11" max="11" width="28.7109375" style="98" bestFit="1" customWidth="1"/>
    <col min="12" max="12" width="9.140625" style="98"/>
    <col min="13" max="14" width="14" style="98" bestFit="1" customWidth="1"/>
    <col min="15" max="15" width="13.42578125" style="98" bestFit="1" customWidth="1"/>
    <col min="16" max="16384" width="9.140625" style="98"/>
  </cols>
  <sheetData>
    <row r="1" spans="1:15" ht="20.25">
      <c r="A1" s="279" t="s">
        <v>112</v>
      </c>
    </row>
    <row r="2" spans="1:15" ht="18.75">
      <c r="A2" s="281" t="s">
        <v>237</v>
      </c>
    </row>
    <row r="3" spans="1:15" ht="13.5" thickBot="1">
      <c r="K3" s="99" t="s">
        <v>124</v>
      </c>
    </row>
    <row r="4" spans="1:15" s="100" customFormat="1" ht="16.5" thickBot="1">
      <c r="A4" s="212" t="s">
        <v>240</v>
      </c>
      <c r="B4" s="213"/>
      <c r="C4" s="213"/>
      <c r="D4" s="213"/>
      <c r="E4" s="213"/>
      <c r="F4" s="213"/>
      <c r="G4" s="213"/>
      <c r="H4" s="214" t="s">
        <v>3</v>
      </c>
      <c r="I4" s="214" t="s">
        <v>77</v>
      </c>
      <c r="J4" s="214" t="s">
        <v>78</v>
      </c>
      <c r="K4" s="215" t="s">
        <v>241</v>
      </c>
    </row>
    <row r="5" spans="1:15" ht="16.5" thickBot="1">
      <c r="A5" s="395" t="s">
        <v>129</v>
      </c>
      <c r="B5" s="396"/>
      <c r="C5" s="396"/>
      <c r="D5" s="396"/>
      <c r="E5" s="396"/>
      <c r="F5" s="396"/>
      <c r="G5" s="396"/>
      <c r="H5" s="396"/>
      <c r="I5" s="396"/>
      <c r="J5" s="396"/>
      <c r="K5" s="397"/>
    </row>
    <row r="6" spans="1:15" ht="15.75">
      <c r="A6" s="201" t="s">
        <v>90</v>
      </c>
      <c r="B6" s="202" t="s">
        <v>13</v>
      </c>
      <c r="C6" s="203"/>
      <c r="D6" s="139"/>
      <c r="E6" s="139"/>
      <c r="F6" s="139"/>
      <c r="G6" s="139"/>
      <c r="H6" s="129"/>
      <c r="I6" s="129"/>
      <c r="J6" s="134"/>
      <c r="K6" s="140"/>
    </row>
    <row r="7" spans="1:15" ht="15.75">
      <c r="A7" s="102"/>
      <c r="B7" s="114" t="s">
        <v>80</v>
      </c>
      <c r="C7" s="130" t="s">
        <v>81</v>
      </c>
      <c r="D7" s="139"/>
      <c r="E7" s="139"/>
      <c r="F7" s="139"/>
      <c r="G7" s="139"/>
      <c r="H7" s="141" t="s">
        <v>117</v>
      </c>
      <c r="I7" s="142" t="s">
        <v>118</v>
      </c>
      <c r="J7" s="179"/>
      <c r="K7" s="150" t="s">
        <v>119</v>
      </c>
      <c r="N7" s="177"/>
    </row>
    <row r="8" spans="1:15" ht="15.75">
      <c r="A8" s="103"/>
      <c r="B8" s="114" t="s">
        <v>82</v>
      </c>
      <c r="C8" s="130" t="s">
        <v>83</v>
      </c>
      <c r="D8" s="139"/>
      <c r="E8" s="139"/>
      <c r="F8" s="139"/>
      <c r="G8" s="139"/>
      <c r="H8" s="141" t="s">
        <v>117</v>
      </c>
      <c r="I8" s="142" t="s">
        <v>118</v>
      </c>
      <c r="J8" s="179"/>
      <c r="K8" s="150" t="s">
        <v>119</v>
      </c>
    </row>
    <row r="9" spans="1:15" ht="15.75">
      <c r="A9" s="101" t="s">
        <v>91</v>
      </c>
      <c r="B9" s="114" t="s">
        <v>21</v>
      </c>
      <c r="C9" s="128"/>
      <c r="D9" s="139"/>
      <c r="E9" s="139"/>
      <c r="F9" s="139"/>
      <c r="G9" s="139"/>
      <c r="H9" s="129"/>
      <c r="I9" s="139"/>
      <c r="J9" s="135"/>
      <c r="K9" s="150"/>
      <c r="N9" s="177"/>
    </row>
    <row r="10" spans="1:15" ht="15.75">
      <c r="A10" s="102"/>
      <c r="B10" s="114" t="s">
        <v>80</v>
      </c>
      <c r="C10" s="130" t="s">
        <v>81</v>
      </c>
      <c r="D10" s="139"/>
      <c r="E10" s="139"/>
      <c r="F10" s="139"/>
      <c r="G10" s="139"/>
      <c r="H10" s="141" t="s">
        <v>117</v>
      </c>
      <c r="I10" s="142" t="s">
        <v>118</v>
      </c>
      <c r="J10" s="179"/>
      <c r="K10" s="150" t="s">
        <v>119</v>
      </c>
      <c r="N10" s="177"/>
    </row>
    <row r="11" spans="1:15" ht="15.75">
      <c r="A11" s="103"/>
      <c r="B11" s="114" t="s">
        <v>82</v>
      </c>
      <c r="C11" s="130" t="s">
        <v>83</v>
      </c>
      <c r="D11" s="139"/>
      <c r="E11" s="139"/>
      <c r="F11" s="139"/>
      <c r="G11" s="139"/>
      <c r="H11" s="141" t="s">
        <v>117</v>
      </c>
      <c r="I11" s="142" t="s">
        <v>118</v>
      </c>
      <c r="J11" s="178"/>
      <c r="K11" s="197" t="s">
        <v>121</v>
      </c>
      <c r="N11" s="177"/>
    </row>
    <row r="12" spans="1:15" ht="15.75">
      <c r="A12" s="101" t="s">
        <v>92</v>
      </c>
      <c r="B12" s="104" t="s">
        <v>84</v>
      </c>
      <c r="C12" s="128"/>
      <c r="D12" s="139"/>
      <c r="E12" s="139"/>
      <c r="F12" s="139"/>
      <c r="G12" s="139"/>
      <c r="H12" s="129"/>
      <c r="I12" s="139"/>
      <c r="J12" s="135"/>
      <c r="K12" s="150"/>
      <c r="N12" s="177"/>
    </row>
    <row r="13" spans="1:15" ht="15.75">
      <c r="A13" s="102"/>
      <c r="B13" s="114" t="s">
        <v>80</v>
      </c>
      <c r="C13" s="130" t="s">
        <v>81</v>
      </c>
      <c r="D13" s="139"/>
      <c r="E13" s="139"/>
      <c r="F13" s="139"/>
      <c r="G13" s="139"/>
      <c r="H13" s="141" t="s">
        <v>117</v>
      </c>
      <c r="I13" s="142" t="s">
        <v>118</v>
      </c>
      <c r="J13" s="179"/>
      <c r="K13" s="150" t="s">
        <v>119</v>
      </c>
      <c r="N13" s="177"/>
    </row>
    <row r="14" spans="1:15" ht="15.75">
      <c r="A14" s="103"/>
      <c r="B14" s="114" t="s">
        <v>82</v>
      </c>
      <c r="C14" s="130" t="s">
        <v>83</v>
      </c>
      <c r="D14" s="139"/>
      <c r="E14" s="139"/>
      <c r="F14" s="139"/>
      <c r="G14" s="139"/>
      <c r="H14" s="141" t="s">
        <v>117</v>
      </c>
      <c r="I14" s="142" t="s">
        <v>118</v>
      </c>
      <c r="J14" s="179"/>
      <c r="K14" s="150" t="s">
        <v>119</v>
      </c>
      <c r="N14" s="177"/>
    </row>
    <row r="15" spans="1:15" ht="15.75">
      <c r="A15" s="105" t="s">
        <v>93</v>
      </c>
      <c r="B15" s="104" t="s">
        <v>85</v>
      </c>
      <c r="C15" s="128"/>
      <c r="D15" s="139"/>
      <c r="E15" s="139"/>
      <c r="F15" s="139"/>
      <c r="G15" s="139"/>
      <c r="H15" s="129"/>
      <c r="I15" s="142"/>
      <c r="J15" s="136"/>
      <c r="K15" s="150"/>
      <c r="N15" s="177"/>
      <c r="O15" s="176"/>
    </row>
    <row r="16" spans="1:15" ht="15.75">
      <c r="A16" s="131"/>
      <c r="B16" s="104" t="s">
        <v>80</v>
      </c>
      <c r="C16" s="106" t="s">
        <v>81</v>
      </c>
      <c r="D16" s="139"/>
      <c r="E16" s="139"/>
      <c r="F16" s="139"/>
      <c r="G16" s="139"/>
      <c r="H16" s="141" t="s">
        <v>117</v>
      </c>
      <c r="I16" s="142" t="s">
        <v>118</v>
      </c>
      <c r="J16" s="179"/>
      <c r="K16" s="150" t="s">
        <v>119</v>
      </c>
      <c r="N16" s="177"/>
    </row>
    <row r="17" spans="1:15" ht="15.75">
      <c r="A17" s="131"/>
      <c r="B17" s="104" t="s">
        <v>82</v>
      </c>
      <c r="C17" s="106" t="s">
        <v>83</v>
      </c>
      <c r="D17" s="139"/>
      <c r="E17" s="139"/>
      <c r="F17" s="139"/>
      <c r="G17" s="139"/>
      <c r="H17" s="141" t="s">
        <v>117</v>
      </c>
      <c r="I17" s="142" t="s">
        <v>118</v>
      </c>
      <c r="J17" s="178"/>
      <c r="K17" s="197" t="s">
        <v>121</v>
      </c>
      <c r="N17" s="177"/>
    </row>
    <row r="18" spans="1:15" ht="16.5" thickBot="1">
      <c r="A18" s="132"/>
      <c r="B18" s="123"/>
      <c r="C18" s="124"/>
      <c r="D18" s="139"/>
      <c r="E18" s="139"/>
      <c r="F18" s="139"/>
      <c r="G18" s="139"/>
      <c r="H18" s="141"/>
      <c r="I18" s="142"/>
      <c r="J18" s="136" t="s">
        <v>97</v>
      </c>
      <c r="K18" s="151" t="s">
        <v>119</v>
      </c>
      <c r="M18" s="125"/>
      <c r="N18" s="177"/>
    </row>
    <row r="19" spans="1:15" ht="16.5" thickBot="1">
      <c r="A19" s="395" t="s">
        <v>130</v>
      </c>
      <c r="B19" s="396"/>
      <c r="C19" s="396"/>
      <c r="D19" s="396"/>
      <c r="E19" s="396"/>
      <c r="F19" s="396"/>
      <c r="G19" s="396"/>
      <c r="H19" s="396"/>
      <c r="I19" s="396"/>
      <c r="J19" s="396"/>
      <c r="K19" s="397"/>
      <c r="N19" s="177"/>
    </row>
    <row r="20" spans="1:15" ht="15.75">
      <c r="A20" s="208" t="s">
        <v>94</v>
      </c>
      <c r="B20" s="202" t="s">
        <v>13</v>
      </c>
      <c r="C20" s="203"/>
      <c r="D20" s="139"/>
      <c r="E20" s="139"/>
      <c r="F20" s="139"/>
      <c r="G20" s="139"/>
      <c r="H20" s="129"/>
      <c r="I20" s="129"/>
      <c r="J20" s="134"/>
      <c r="K20" s="140"/>
      <c r="N20" s="177"/>
    </row>
    <row r="21" spans="1:15" ht="15.75">
      <c r="A21" s="131"/>
      <c r="B21" s="114" t="s">
        <v>80</v>
      </c>
      <c r="C21" s="130" t="s">
        <v>81</v>
      </c>
      <c r="D21" s="139"/>
      <c r="E21" s="139"/>
      <c r="F21" s="139"/>
      <c r="G21" s="139"/>
      <c r="H21" s="143" t="s">
        <v>119</v>
      </c>
      <c r="I21" s="143" t="s">
        <v>120</v>
      </c>
      <c r="J21" s="179"/>
      <c r="K21" s="150" t="s">
        <v>119</v>
      </c>
      <c r="M21" s="126"/>
      <c r="N21" s="177"/>
    </row>
    <row r="22" spans="1:15" ht="15.75">
      <c r="A22" s="131"/>
      <c r="B22" s="114" t="s">
        <v>82</v>
      </c>
      <c r="C22" s="130" t="s">
        <v>83</v>
      </c>
      <c r="D22" s="139"/>
      <c r="E22" s="139"/>
      <c r="F22" s="139"/>
      <c r="G22" s="139"/>
      <c r="H22" s="143" t="s">
        <v>119</v>
      </c>
      <c r="I22" s="143" t="s">
        <v>120</v>
      </c>
      <c r="J22" s="179"/>
      <c r="K22" s="150" t="s">
        <v>119</v>
      </c>
      <c r="M22" s="127"/>
      <c r="N22" s="177"/>
    </row>
    <row r="23" spans="1:15" ht="15.75">
      <c r="A23" s="131" t="s">
        <v>87</v>
      </c>
      <c r="B23" s="114" t="s">
        <v>21</v>
      </c>
      <c r="C23" s="128"/>
      <c r="D23" s="139"/>
      <c r="E23" s="139"/>
      <c r="F23" s="139"/>
      <c r="G23" s="139"/>
      <c r="H23" s="143"/>
      <c r="I23" s="143"/>
      <c r="J23" s="135"/>
      <c r="K23" s="150"/>
      <c r="M23" s="126"/>
      <c r="N23" s="177"/>
    </row>
    <row r="24" spans="1:15" ht="15.75">
      <c r="A24" s="131"/>
      <c r="B24" s="114" t="s">
        <v>80</v>
      </c>
      <c r="C24" s="130" t="s">
        <v>81</v>
      </c>
      <c r="D24" s="139"/>
      <c r="E24" s="139"/>
      <c r="F24" s="139"/>
      <c r="G24" s="139"/>
      <c r="H24" s="143" t="s">
        <v>119</v>
      </c>
      <c r="I24" s="143" t="s">
        <v>120</v>
      </c>
      <c r="J24" s="179"/>
      <c r="K24" s="150" t="s">
        <v>119</v>
      </c>
      <c r="M24" s="126"/>
      <c r="N24" s="177"/>
    </row>
    <row r="25" spans="1:15" ht="15.75">
      <c r="A25" s="131"/>
      <c r="B25" s="114" t="s">
        <v>82</v>
      </c>
      <c r="C25" s="130" t="s">
        <v>83</v>
      </c>
      <c r="D25" s="139"/>
      <c r="E25" s="139"/>
      <c r="F25" s="139"/>
      <c r="G25" s="139"/>
      <c r="H25" s="143" t="s">
        <v>119</v>
      </c>
      <c r="I25" s="143" t="s">
        <v>120</v>
      </c>
      <c r="J25" s="178"/>
      <c r="K25" s="197" t="s">
        <v>121</v>
      </c>
      <c r="M25" s="126"/>
      <c r="N25" s="177"/>
      <c r="O25" s="176"/>
    </row>
    <row r="26" spans="1:15" ht="15.75">
      <c r="A26" s="131" t="s">
        <v>88</v>
      </c>
      <c r="B26" s="104" t="s">
        <v>84</v>
      </c>
      <c r="C26" s="128"/>
      <c r="D26" s="139"/>
      <c r="E26" s="139"/>
      <c r="F26" s="139"/>
      <c r="G26" s="139"/>
      <c r="H26" s="143"/>
      <c r="I26" s="143"/>
      <c r="J26" s="135"/>
      <c r="K26" s="150"/>
      <c r="M26" s="126"/>
    </row>
    <row r="27" spans="1:15" ht="15.75">
      <c r="A27" s="131"/>
      <c r="B27" s="114" t="s">
        <v>80</v>
      </c>
      <c r="C27" s="130" t="s">
        <v>81</v>
      </c>
      <c r="D27" s="139"/>
      <c r="E27" s="139"/>
      <c r="F27" s="139"/>
      <c r="G27" s="139"/>
      <c r="H27" s="143" t="s">
        <v>119</v>
      </c>
      <c r="I27" s="143" t="s">
        <v>120</v>
      </c>
      <c r="J27" s="179"/>
      <c r="K27" s="150" t="s">
        <v>119</v>
      </c>
      <c r="M27" s="127"/>
    </row>
    <row r="28" spans="1:15" ht="15.75">
      <c r="A28" s="131"/>
      <c r="B28" s="114" t="s">
        <v>82</v>
      </c>
      <c r="C28" s="130" t="s">
        <v>83</v>
      </c>
      <c r="D28" s="139"/>
      <c r="E28" s="139"/>
      <c r="F28" s="139"/>
      <c r="G28" s="139"/>
      <c r="H28" s="143" t="s">
        <v>119</v>
      </c>
      <c r="I28" s="143" t="s">
        <v>120</v>
      </c>
      <c r="J28" s="179"/>
      <c r="K28" s="150" t="s">
        <v>119</v>
      </c>
      <c r="M28" s="127"/>
    </row>
    <row r="29" spans="1:15" ht="15.75">
      <c r="A29" s="105" t="s">
        <v>89</v>
      </c>
      <c r="B29" s="104" t="s">
        <v>85</v>
      </c>
      <c r="C29" s="128"/>
      <c r="D29" s="139"/>
      <c r="E29" s="139"/>
      <c r="F29" s="139"/>
      <c r="G29" s="139"/>
      <c r="H29" s="143"/>
      <c r="I29" s="143"/>
      <c r="J29" s="136"/>
      <c r="K29" s="150"/>
      <c r="M29" s="126"/>
      <c r="N29" s="125"/>
    </row>
    <row r="30" spans="1:15" ht="15.75">
      <c r="A30" s="131"/>
      <c r="B30" s="104" t="s">
        <v>80</v>
      </c>
      <c r="C30" s="106" t="s">
        <v>81</v>
      </c>
      <c r="D30" s="139"/>
      <c r="E30" s="139"/>
      <c r="F30" s="139"/>
      <c r="G30" s="139"/>
      <c r="H30" s="143" t="s">
        <v>119</v>
      </c>
      <c r="I30" s="143" t="s">
        <v>120</v>
      </c>
      <c r="J30" s="179"/>
      <c r="K30" s="150" t="s">
        <v>119</v>
      </c>
      <c r="M30" s="127"/>
    </row>
    <row r="31" spans="1:15" ht="15.75">
      <c r="A31" s="131"/>
      <c r="B31" s="104" t="s">
        <v>82</v>
      </c>
      <c r="C31" s="106" t="s">
        <v>83</v>
      </c>
      <c r="D31" s="139"/>
      <c r="E31" s="139"/>
      <c r="F31" s="139"/>
      <c r="G31" s="139"/>
      <c r="H31" s="143" t="s">
        <v>119</v>
      </c>
      <c r="I31" s="143" t="s">
        <v>120</v>
      </c>
      <c r="J31" s="178"/>
      <c r="K31" s="197" t="s">
        <v>121</v>
      </c>
      <c r="M31" s="126"/>
    </row>
    <row r="32" spans="1:15" ht="16.5" thickBot="1">
      <c r="A32" s="144"/>
      <c r="B32" s="145"/>
      <c r="C32" s="145"/>
      <c r="D32" s="146"/>
      <c r="E32" s="146"/>
      <c r="F32" s="146"/>
      <c r="G32" s="146"/>
      <c r="H32" s="147"/>
      <c r="I32" s="147"/>
      <c r="J32" s="148" t="s">
        <v>97</v>
      </c>
      <c r="K32" s="149" t="s">
        <v>119</v>
      </c>
    </row>
    <row r="33" spans="1:11" ht="15.75">
      <c r="A33" s="137"/>
      <c r="B33" s="138"/>
      <c r="C33" s="138"/>
    </row>
    <row r="34" spans="1:11">
      <c r="I34" s="129" t="s">
        <v>95</v>
      </c>
      <c r="J34" s="179"/>
      <c r="K34" s="133">
        <v>1</v>
      </c>
    </row>
    <row r="35" spans="1:11">
      <c r="I35" s="129" t="s">
        <v>96</v>
      </c>
      <c r="J35" s="178"/>
      <c r="K35" s="133">
        <v>-1</v>
      </c>
    </row>
  </sheetData>
  <mergeCells count="2">
    <mergeCell ref="A5:K5"/>
    <mergeCell ref="A19:K19"/>
  </mergeCells>
  <conditionalFormatting sqref="J7">
    <cfRule type="iconSet" priority="17">
      <iconSet iconSet="3Symbols2" showValue="0">
        <cfvo type="percent" val="0"/>
        <cfvo type="percent" val="33"/>
        <cfvo type="percent" val="67"/>
      </iconSet>
    </cfRule>
    <cfRule type="iconSet" priority="18">
      <iconSet iconSet="3Symbols2">
        <cfvo type="percent" val="0"/>
        <cfvo type="percent" val="33"/>
        <cfvo type="percent" val="67"/>
      </iconSet>
    </cfRule>
  </conditionalFormatting>
  <conditionalFormatting sqref="J8">
    <cfRule type="iconSet" priority="6">
      <iconSet iconSet="3Symbols2">
        <cfvo type="percent" val="0"/>
        <cfvo type="percent" val="33"/>
        <cfvo type="percent" val="67"/>
      </iconSet>
    </cfRule>
    <cfRule type="iconSet" priority="5">
      <iconSet iconSet="3Symbols2" showValue="0">
        <cfvo type="percent" val="0"/>
        <cfvo type="percent" val="33"/>
        <cfvo type="percent" val="67"/>
      </iconSet>
    </cfRule>
    <cfRule type="iconSet" priority="7">
      <iconSet iconSet="3Symbols2" showValue="0">
        <cfvo type="percent" val="0"/>
        <cfvo type="percent" val="33"/>
        <cfvo type="percent" val="67"/>
      </iconSet>
    </cfRule>
    <cfRule type="iconSet" priority="8">
      <iconSet iconSet="3Symbols2">
        <cfvo type="percent" val="0"/>
        <cfvo type="percent" val="33"/>
        <cfvo type="percent" val="67"/>
      </iconSet>
    </cfRule>
  </conditionalFormatting>
  <conditionalFormatting sqref="J10">
    <cfRule type="iconSet" priority="3">
      <iconSet iconSet="3Symbols2" showValue="0">
        <cfvo type="percent" val="0"/>
        <cfvo type="percent" val="33"/>
        <cfvo type="percent" val="67"/>
      </iconSet>
    </cfRule>
    <cfRule type="iconSet" priority="4">
      <iconSet iconSet="3Symbols2">
        <cfvo type="percent" val="0"/>
        <cfvo type="percent" val="33"/>
        <cfvo type="percent" val="67"/>
      </iconSet>
    </cfRule>
  </conditionalFormatting>
  <conditionalFormatting sqref="J11">
    <cfRule type="iconSet" priority="2">
      <iconSet iconSet="3Symbols2">
        <cfvo type="percent" val="0"/>
        <cfvo type="percent" val="33"/>
        <cfvo type="percent" val="67"/>
      </iconSet>
    </cfRule>
    <cfRule type="iconSet" priority="1">
      <iconSet iconSet="3Symbols2" showValue="0">
        <cfvo type="percent" val="0"/>
        <cfvo type="percent" val="33"/>
        <cfvo type="percent" val="67"/>
      </iconSet>
    </cfRule>
  </conditionalFormatting>
  <conditionalFormatting sqref="J13">
    <cfRule type="iconSet" priority="15">
      <iconSet iconSet="3Symbols2" showValue="0">
        <cfvo type="percent" val="0"/>
        <cfvo type="percent" val="33"/>
        <cfvo type="percent" val="67"/>
      </iconSet>
    </cfRule>
    <cfRule type="iconSet" priority="16">
      <iconSet iconSet="3Symbols2">
        <cfvo type="percent" val="0"/>
        <cfvo type="percent" val="33"/>
        <cfvo type="percent" val="67"/>
      </iconSet>
    </cfRule>
  </conditionalFormatting>
  <conditionalFormatting sqref="J14">
    <cfRule type="iconSet" priority="13">
      <iconSet iconSet="3Symbols2" showValue="0">
        <cfvo type="percent" val="0"/>
        <cfvo type="percent" val="33"/>
        <cfvo type="percent" val="67"/>
      </iconSet>
    </cfRule>
    <cfRule type="iconSet" priority="14">
      <iconSet iconSet="3Symbols2">
        <cfvo type="percent" val="0"/>
        <cfvo type="percent" val="33"/>
        <cfvo type="percent" val="67"/>
      </iconSet>
    </cfRule>
  </conditionalFormatting>
  <conditionalFormatting sqref="J16">
    <cfRule type="iconSet" priority="11">
      <iconSet iconSet="3Symbols2" showValue="0">
        <cfvo type="percent" val="0"/>
        <cfvo type="percent" val="33"/>
        <cfvo type="percent" val="67"/>
      </iconSet>
    </cfRule>
    <cfRule type="iconSet" priority="12">
      <iconSet iconSet="3Symbols2">
        <cfvo type="percent" val="0"/>
        <cfvo type="percent" val="33"/>
        <cfvo type="percent" val="67"/>
      </iconSet>
    </cfRule>
  </conditionalFormatting>
  <conditionalFormatting sqref="J17">
    <cfRule type="iconSet" priority="9">
      <iconSet iconSet="3Symbols2" showValue="0">
        <cfvo type="percent" val="0"/>
        <cfvo type="percent" val="33"/>
        <cfvo type="percent" val="67"/>
      </iconSet>
    </cfRule>
    <cfRule type="iconSet" priority="10">
      <iconSet iconSet="3Symbols2">
        <cfvo type="percent" val="0"/>
        <cfvo type="percent" val="33"/>
        <cfvo type="percent" val="67"/>
      </iconSet>
    </cfRule>
  </conditionalFormatting>
  <conditionalFormatting sqref="J21">
    <cfRule type="iconSet" priority="36">
      <iconSet iconSet="3Symbols2">
        <cfvo type="percent" val="0"/>
        <cfvo type="percent" val="33"/>
        <cfvo type="percent" val="67"/>
      </iconSet>
    </cfRule>
    <cfRule type="iconSet" priority="35">
      <iconSet iconSet="3Symbols2" showValue="0">
        <cfvo type="percent" val="0"/>
        <cfvo type="percent" val="33"/>
        <cfvo type="percent" val="67"/>
      </iconSet>
    </cfRule>
  </conditionalFormatting>
  <conditionalFormatting sqref="J22">
    <cfRule type="iconSet" priority="25">
      <iconSet iconSet="3Symbols2" showValue="0">
        <cfvo type="percent" val="0"/>
        <cfvo type="percent" val="33"/>
        <cfvo type="percent" val="67"/>
      </iconSet>
    </cfRule>
    <cfRule type="iconSet" priority="26">
      <iconSet iconSet="3Symbols2">
        <cfvo type="percent" val="0"/>
        <cfvo type="percent" val="33"/>
        <cfvo type="percent" val="67"/>
      </iconSet>
    </cfRule>
    <cfRule type="iconSet" priority="23">
      <iconSet iconSet="3Symbols2" showValue="0">
        <cfvo type="percent" val="0"/>
        <cfvo type="percent" val="33"/>
        <cfvo type="percent" val="67"/>
      </iconSet>
    </cfRule>
    <cfRule type="iconSet" priority="24">
      <iconSet iconSet="3Symbols2">
        <cfvo type="percent" val="0"/>
        <cfvo type="percent" val="33"/>
        <cfvo type="percent" val="67"/>
      </iconSet>
    </cfRule>
  </conditionalFormatting>
  <conditionalFormatting sqref="J24">
    <cfRule type="iconSet" priority="22">
      <iconSet iconSet="3Symbols2">
        <cfvo type="percent" val="0"/>
        <cfvo type="percent" val="33"/>
        <cfvo type="percent" val="67"/>
      </iconSet>
    </cfRule>
    <cfRule type="iconSet" priority="21">
      <iconSet iconSet="3Symbols2" showValue="0">
        <cfvo type="percent" val="0"/>
        <cfvo type="percent" val="33"/>
        <cfvo type="percent" val="67"/>
      </iconSet>
    </cfRule>
  </conditionalFormatting>
  <conditionalFormatting sqref="J25">
    <cfRule type="iconSet" priority="19">
      <iconSet iconSet="3Symbols2" showValue="0">
        <cfvo type="percent" val="0"/>
        <cfvo type="percent" val="33"/>
        <cfvo type="percent" val="67"/>
      </iconSet>
    </cfRule>
    <cfRule type="iconSet" priority="20">
      <iconSet iconSet="3Symbols2">
        <cfvo type="percent" val="0"/>
        <cfvo type="percent" val="33"/>
        <cfvo type="percent" val="67"/>
      </iconSet>
    </cfRule>
  </conditionalFormatting>
  <conditionalFormatting sqref="J27">
    <cfRule type="iconSet" priority="33">
      <iconSet iconSet="3Symbols2" showValue="0">
        <cfvo type="percent" val="0"/>
        <cfvo type="percent" val="33"/>
        <cfvo type="percent" val="67"/>
      </iconSet>
    </cfRule>
    <cfRule type="iconSet" priority="34">
      <iconSet iconSet="3Symbols2">
        <cfvo type="percent" val="0"/>
        <cfvo type="percent" val="33"/>
        <cfvo type="percent" val="67"/>
      </iconSet>
    </cfRule>
  </conditionalFormatting>
  <conditionalFormatting sqref="J28">
    <cfRule type="iconSet" priority="31">
      <iconSet iconSet="3Symbols2" showValue="0">
        <cfvo type="percent" val="0"/>
        <cfvo type="percent" val="33"/>
        <cfvo type="percent" val="67"/>
      </iconSet>
    </cfRule>
    <cfRule type="iconSet" priority="32">
      <iconSet iconSet="3Symbols2">
        <cfvo type="percent" val="0"/>
        <cfvo type="percent" val="33"/>
        <cfvo type="percent" val="67"/>
      </iconSet>
    </cfRule>
  </conditionalFormatting>
  <conditionalFormatting sqref="J30">
    <cfRule type="iconSet" priority="29">
      <iconSet iconSet="3Symbols2" showValue="0">
        <cfvo type="percent" val="0"/>
        <cfvo type="percent" val="33"/>
        <cfvo type="percent" val="67"/>
      </iconSet>
    </cfRule>
    <cfRule type="iconSet" priority="30">
      <iconSet iconSet="3Symbols2">
        <cfvo type="percent" val="0"/>
        <cfvo type="percent" val="33"/>
        <cfvo type="percent" val="67"/>
      </iconSet>
    </cfRule>
  </conditionalFormatting>
  <conditionalFormatting sqref="J31">
    <cfRule type="iconSet" priority="27">
      <iconSet iconSet="3Symbols2" showValue="0">
        <cfvo type="percent" val="0"/>
        <cfvo type="percent" val="33"/>
        <cfvo type="percent" val="67"/>
      </iconSet>
    </cfRule>
    <cfRule type="iconSet" priority="28">
      <iconSet iconSet="3Symbols2">
        <cfvo type="percent" val="0"/>
        <cfvo type="percent" val="33"/>
        <cfvo type="percent" val="67"/>
      </iconSet>
    </cfRule>
  </conditionalFormatting>
  <conditionalFormatting sqref="J34">
    <cfRule type="iconSet" priority="129">
      <iconSet iconSet="3Symbols2" showValue="0">
        <cfvo type="percent" val="0"/>
        <cfvo type="percent" val="33"/>
        <cfvo type="percent" val="67"/>
      </iconSet>
    </cfRule>
    <cfRule type="iconSet" priority="130">
      <iconSet iconSet="3Symbols2">
        <cfvo type="percent" val="0"/>
        <cfvo type="percent" val="33"/>
        <cfvo type="percent" val="67"/>
      </iconSet>
    </cfRule>
  </conditionalFormatting>
  <conditionalFormatting sqref="J35">
    <cfRule type="iconSet" priority="127">
      <iconSet iconSet="3Symbols2" showValue="0">
        <cfvo type="percent" val="0"/>
        <cfvo type="percent" val="33"/>
        <cfvo type="percent" val="67"/>
      </iconSet>
    </cfRule>
    <cfRule type="iconSet" priority="128">
      <iconSet iconSet="3Symbols2">
        <cfvo type="percent" val="0"/>
        <cfvo type="percent" val="33"/>
        <cfvo type="percent" val="67"/>
      </iconSet>
    </cfRule>
  </conditionalFormatting>
  <conditionalFormatting sqref="M21:M31">
    <cfRule type="iconSet" priority="131">
      <iconSet iconSet="3Symbols2">
        <cfvo type="percent" val="0"/>
        <cfvo type="percent" val="33"/>
        <cfvo type="percent" val="67"/>
      </iconSet>
    </cfRule>
    <cfRule type="iconSet" priority="132">
      <iconSet iconSet="3Symbols2">
        <cfvo type="percent" val="0"/>
        <cfvo type="percent" val="33"/>
        <cfvo type="percent" val="67"/>
      </iconSet>
    </cfRule>
    <cfRule type="iconSet" priority="135">
      <iconSet iconSet="3Symbols2">
        <cfvo type="percent" val="0"/>
        <cfvo type="percent" val="33"/>
        <cfvo type="percent" val="67"/>
      </iconSet>
    </cfRule>
  </conditionalFormatting>
  <conditionalFormatting sqref="M27:M28">
    <cfRule type="iconSet" priority="134">
      <iconSet iconSet="3Symbols2">
        <cfvo type="percent" val="0"/>
        <cfvo type="percent" val="33"/>
        <cfvo type="percent" val="67"/>
      </iconSet>
    </cfRule>
  </conditionalFormatting>
  <conditionalFormatting sqref="M28">
    <cfRule type="iconSet" priority="133">
      <iconSet iconSet="3Symbols2">
        <cfvo type="percent" val="0"/>
        <cfvo type="percent" val="33"/>
        <cfvo type="percent" val="67"/>
      </iconSet>
    </cfRule>
  </conditionalFormatting>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5"/>
  <sheetViews>
    <sheetView workbookViewId="0">
      <selection activeCell="N16" sqref="N16"/>
    </sheetView>
  </sheetViews>
  <sheetFormatPr defaultColWidth="9.140625" defaultRowHeight="12.75"/>
  <cols>
    <col min="1" max="7" width="9.140625" style="98"/>
    <col min="8" max="8" width="12.42578125" style="99" customWidth="1"/>
    <col min="9" max="9" width="13.7109375" style="99" bestFit="1" customWidth="1"/>
    <col min="10" max="10" width="12" style="99" customWidth="1"/>
    <col min="11" max="11" width="28.7109375" style="98" bestFit="1" customWidth="1"/>
    <col min="12" max="12" width="9.140625" style="98"/>
    <col min="13" max="14" width="14" style="98" bestFit="1" customWidth="1"/>
    <col min="15" max="15" width="13.42578125" style="98" bestFit="1" customWidth="1"/>
    <col min="16" max="16384" width="9.140625" style="98"/>
  </cols>
  <sheetData>
    <row r="1" spans="1:15" ht="20.25">
      <c r="A1" s="279" t="s">
        <v>112</v>
      </c>
    </row>
    <row r="2" spans="1:15" ht="18.75">
      <c r="A2" s="281" t="s">
        <v>238</v>
      </c>
    </row>
    <row r="3" spans="1:15" ht="13.5" thickBot="1">
      <c r="K3" s="99" t="s">
        <v>125</v>
      </c>
    </row>
    <row r="4" spans="1:15" s="100" customFormat="1" ht="16.5" thickBot="1">
      <c r="A4" s="212" t="s">
        <v>240</v>
      </c>
      <c r="B4" s="213"/>
      <c r="C4" s="213"/>
      <c r="D4" s="213"/>
      <c r="E4" s="213"/>
      <c r="F4" s="213"/>
      <c r="G4" s="213"/>
      <c r="H4" s="214" t="s">
        <v>3</v>
      </c>
      <c r="I4" s="214" t="s">
        <v>77</v>
      </c>
      <c r="J4" s="214" t="s">
        <v>78</v>
      </c>
      <c r="K4" s="215" t="s">
        <v>241</v>
      </c>
    </row>
    <row r="5" spans="1:15" ht="16.5" thickBot="1">
      <c r="A5" s="395" t="s">
        <v>129</v>
      </c>
      <c r="B5" s="396"/>
      <c r="C5" s="396"/>
      <c r="D5" s="396"/>
      <c r="E5" s="396"/>
      <c r="F5" s="396"/>
      <c r="G5" s="396"/>
      <c r="H5" s="396"/>
      <c r="I5" s="396"/>
      <c r="J5" s="396"/>
      <c r="K5" s="397"/>
    </row>
    <row r="6" spans="1:15" ht="15.75">
      <c r="A6" s="201" t="s">
        <v>90</v>
      </c>
      <c r="B6" s="202" t="s">
        <v>13</v>
      </c>
      <c r="C6" s="203"/>
      <c r="D6" s="139"/>
      <c r="E6" s="139"/>
      <c r="F6" s="139"/>
      <c r="G6" s="139"/>
      <c r="H6" s="129"/>
      <c r="I6" s="129"/>
      <c r="J6" s="134"/>
      <c r="K6" s="140"/>
    </row>
    <row r="7" spans="1:15" ht="15.75">
      <c r="A7" s="102"/>
      <c r="B7" s="114" t="s">
        <v>80</v>
      </c>
      <c r="C7" s="130" t="s">
        <v>81</v>
      </c>
      <c r="D7" s="139"/>
      <c r="E7" s="139"/>
      <c r="F7" s="139"/>
      <c r="G7" s="139"/>
      <c r="H7" s="141" t="s">
        <v>117</v>
      </c>
      <c r="I7" s="142" t="s">
        <v>118</v>
      </c>
      <c r="J7" s="179"/>
      <c r="K7" s="150" t="s">
        <v>119</v>
      </c>
      <c r="N7" s="177"/>
    </row>
    <row r="8" spans="1:15" ht="15.75">
      <c r="A8" s="103"/>
      <c r="B8" s="114" t="s">
        <v>82</v>
      </c>
      <c r="C8" s="130" t="s">
        <v>83</v>
      </c>
      <c r="D8" s="139"/>
      <c r="E8" s="139"/>
      <c r="F8" s="139"/>
      <c r="G8" s="139"/>
      <c r="H8" s="141" t="s">
        <v>117</v>
      </c>
      <c r="I8" s="142" t="s">
        <v>118</v>
      </c>
      <c r="J8" s="179"/>
      <c r="K8" s="150" t="s">
        <v>119</v>
      </c>
    </row>
    <row r="9" spans="1:15" ht="15.75">
      <c r="A9" s="101" t="s">
        <v>91</v>
      </c>
      <c r="B9" s="114" t="s">
        <v>21</v>
      </c>
      <c r="C9" s="128"/>
      <c r="D9" s="139"/>
      <c r="E9" s="139"/>
      <c r="F9" s="139"/>
      <c r="G9" s="139"/>
      <c r="H9" s="129"/>
      <c r="I9" s="139"/>
      <c r="J9" s="135"/>
      <c r="K9" s="150"/>
      <c r="N9" s="177"/>
    </row>
    <row r="10" spans="1:15" ht="15.75">
      <c r="A10" s="102"/>
      <c r="B10" s="114" t="s">
        <v>80</v>
      </c>
      <c r="C10" s="130" t="s">
        <v>81</v>
      </c>
      <c r="D10" s="139"/>
      <c r="E10" s="139"/>
      <c r="F10" s="139"/>
      <c r="G10" s="139"/>
      <c r="H10" s="141" t="s">
        <v>117</v>
      </c>
      <c r="I10" s="142" t="s">
        <v>118</v>
      </c>
      <c r="J10" s="179"/>
      <c r="K10" s="150" t="s">
        <v>119</v>
      </c>
      <c r="N10" s="177"/>
    </row>
    <row r="11" spans="1:15" ht="15.75">
      <c r="A11" s="103"/>
      <c r="B11" s="114" t="s">
        <v>82</v>
      </c>
      <c r="C11" s="130" t="s">
        <v>83</v>
      </c>
      <c r="D11" s="139"/>
      <c r="E11" s="139"/>
      <c r="F11" s="139"/>
      <c r="G11" s="139"/>
      <c r="H11" s="141" t="s">
        <v>117</v>
      </c>
      <c r="I11" s="142" t="s">
        <v>118</v>
      </c>
      <c r="J11" s="178"/>
      <c r="K11" s="197" t="s">
        <v>121</v>
      </c>
      <c r="N11" s="177"/>
    </row>
    <row r="12" spans="1:15" ht="15.75">
      <c r="A12" s="101" t="s">
        <v>92</v>
      </c>
      <c r="B12" s="104" t="s">
        <v>84</v>
      </c>
      <c r="C12" s="128"/>
      <c r="D12" s="139"/>
      <c r="E12" s="139"/>
      <c r="F12" s="139"/>
      <c r="G12" s="139"/>
      <c r="H12" s="129"/>
      <c r="I12" s="139"/>
      <c r="J12" s="135"/>
      <c r="K12" s="150"/>
      <c r="N12" s="177"/>
    </row>
    <row r="13" spans="1:15" ht="15.75">
      <c r="A13" s="102"/>
      <c r="B13" s="114" t="s">
        <v>80</v>
      </c>
      <c r="C13" s="130" t="s">
        <v>81</v>
      </c>
      <c r="D13" s="139"/>
      <c r="E13" s="139"/>
      <c r="F13" s="139"/>
      <c r="G13" s="139"/>
      <c r="H13" s="141" t="s">
        <v>117</v>
      </c>
      <c r="I13" s="142" t="s">
        <v>118</v>
      </c>
      <c r="J13" s="179"/>
      <c r="K13" s="150" t="s">
        <v>119</v>
      </c>
      <c r="N13" s="177"/>
    </row>
    <row r="14" spans="1:15" ht="15.75">
      <c r="A14" s="103"/>
      <c r="B14" s="114" t="s">
        <v>82</v>
      </c>
      <c r="C14" s="130" t="s">
        <v>83</v>
      </c>
      <c r="D14" s="139"/>
      <c r="E14" s="139"/>
      <c r="F14" s="139"/>
      <c r="G14" s="139"/>
      <c r="H14" s="141" t="s">
        <v>117</v>
      </c>
      <c r="I14" s="142" t="s">
        <v>118</v>
      </c>
      <c r="J14" s="179"/>
      <c r="K14" s="150" t="s">
        <v>119</v>
      </c>
      <c r="N14" s="177"/>
    </row>
    <row r="15" spans="1:15" ht="15.75">
      <c r="A15" s="105" t="s">
        <v>93</v>
      </c>
      <c r="B15" s="104" t="s">
        <v>85</v>
      </c>
      <c r="C15" s="128"/>
      <c r="D15" s="139"/>
      <c r="E15" s="139"/>
      <c r="F15" s="139"/>
      <c r="G15" s="139"/>
      <c r="H15" s="129"/>
      <c r="I15" s="142"/>
      <c r="J15" s="136"/>
      <c r="K15" s="150"/>
      <c r="N15" s="177"/>
      <c r="O15" s="176"/>
    </row>
    <row r="16" spans="1:15" ht="15.75">
      <c r="A16" s="131"/>
      <c r="B16" s="104" t="s">
        <v>80</v>
      </c>
      <c r="C16" s="106" t="s">
        <v>81</v>
      </c>
      <c r="D16" s="139"/>
      <c r="E16" s="139"/>
      <c r="F16" s="139"/>
      <c r="G16" s="139"/>
      <c r="H16" s="141" t="s">
        <v>117</v>
      </c>
      <c r="I16" s="142" t="s">
        <v>118</v>
      </c>
      <c r="J16" s="179"/>
      <c r="K16" s="150" t="s">
        <v>119</v>
      </c>
      <c r="N16" s="177"/>
    </row>
    <row r="17" spans="1:15" ht="15.75">
      <c r="A17" s="131"/>
      <c r="B17" s="104" t="s">
        <v>82</v>
      </c>
      <c r="C17" s="106" t="s">
        <v>83</v>
      </c>
      <c r="D17" s="139"/>
      <c r="E17" s="139"/>
      <c r="F17" s="139"/>
      <c r="G17" s="139"/>
      <c r="H17" s="141" t="s">
        <v>117</v>
      </c>
      <c r="I17" s="142" t="s">
        <v>118</v>
      </c>
      <c r="J17" s="178"/>
      <c r="K17" s="197" t="s">
        <v>121</v>
      </c>
      <c r="N17" s="177"/>
    </row>
    <row r="18" spans="1:15" ht="16.5" thickBot="1">
      <c r="A18" s="132"/>
      <c r="B18" s="123"/>
      <c r="C18" s="124"/>
      <c r="D18" s="139"/>
      <c r="E18" s="139"/>
      <c r="F18" s="139"/>
      <c r="G18" s="139"/>
      <c r="H18" s="141"/>
      <c r="I18" s="142"/>
      <c r="J18" s="136" t="s">
        <v>97</v>
      </c>
      <c r="K18" s="151" t="s">
        <v>119</v>
      </c>
      <c r="M18" s="125"/>
      <c r="N18" s="177"/>
    </row>
    <row r="19" spans="1:15" ht="16.5" thickBot="1">
      <c r="A19" s="395" t="s">
        <v>130</v>
      </c>
      <c r="B19" s="396"/>
      <c r="C19" s="396"/>
      <c r="D19" s="396"/>
      <c r="E19" s="396"/>
      <c r="F19" s="396"/>
      <c r="G19" s="396"/>
      <c r="H19" s="396"/>
      <c r="I19" s="396"/>
      <c r="J19" s="396"/>
      <c r="K19" s="397"/>
      <c r="N19" s="177"/>
    </row>
    <row r="20" spans="1:15" ht="15.75">
      <c r="A20" s="208" t="s">
        <v>94</v>
      </c>
      <c r="B20" s="202" t="s">
        <v>13</v>
      </c>
      <c r="C20" s="203"/>
      <c r="D20" s="139"/>
      <c r="E20" s="139"/>
      <c r="F20" s="139"/>
      <c r="G20" s="139"/>
      <c r="H20" s="129"/>
      <c r="I20" s="129"/>
      <c r="J20" s="134"/>
      <c r="K20" s="140"/>
      <c r="N20" s="177"/>
    </row>
    <row r="21" spans="1:15" ht="15.75">
      <c r="A21" s="131"/>
      <c r="B21" s="114" t="s">
        <v>80</v>
      </c>
      <c r="C21" s="130" t="s">
        <v>81</v>
      </c>
      <c r="D21" s="139"/>
      <c r="E21" s="139"/>
      <c r="F21" s="139"/>
      <c r="G21" s="139"/>
      <c r="H21" s="143" t="s">
        <v>119</v>
      </c>
      <c r="I21" s="143" t="s">
        <v>120</v>
      </c>
      <c r="J21" s="179"/>
      <c r="K21" s="150" t="s">
        <v>119</v>
      </c>
      <c r="M21" s="126"/>
      <c r="N21" s="177"/>
    </row>
    <row r="22" spans="1:15" ht="15.75">
      <c r="A22" s="131"/>
      <c r="B22" s="114" t="s">
        <v>82</v>
      </c>
      <c r="C22" s="130" t="s">
        <v>83</v>
      </c>
      <c r="D22" s="139"/>
      <c r="E22" s="139"/>
      <c r="F22" s="139"/>
      <c r="G22" s="139"/>
      <c r="H22" s="143" t="s">
        <v>119</v>
      </c>
      <c r="I22" s="143" t="s">
        <v>120</v>
      </c>
      <c r="J22" s="179"/>
      <c r="K22" s="150" t="s">
        <v>119</v>
      </c>
      <c r="M22" s="127"/>
      <c r="N22" s="177"/>
    </row>
    <row r="23" spans="1:15" ht="15.75">
      <c r="A23" s="131" t="s">
        <v>87</v>
      </c>
      <c r="B23" s="114" t="s">
        <v>21</v>
      </c>
      <c r="C23" s="128"/>
      <c r="D23" s="139"/>
      <c r="E23" s="139"/>
      <c r="F23" s="139"/>
      <c r="G23" s="139"/>
      <c r="H23" s="143"/>
      <c r="I23" s="143"/>
      <c r="J23" s="135"/>
      <c r="K23" s="150"/>
      <c r="M23" s="126"/>
      <c r="N23" s="177"/>
    </row>
    <row r="24" spans="1:15" ht="15.75">
      <c r="A24" s="131"/>
      <c r="B24" s="114" t="s">
        <v>80</v>
      </c>
      <c r="C24" s="130" t="s">
        <v>81</v>
      </c>
      <c r="D24" s="139"/>
      <c r="E24" s="139"/>
      <c r="F24" s="139"/>
      <c r="G24" s="139"/>
      <c r="H24" s="143" t="s">
        <v>119</v>
      </c>
      <c r="I24" s="143" t="s">
        <v>120</v>
      </c>
      <c r="J24" s="179"/>
      <c r="K24" s="150" t="s">
        <v>119</v>
      </c>
      <c r="M24" s="126"/>
      <c r="N24" s="177"/>
    </row>
    <row r="25" spans="1:15" ht="15.75">
      <c r="A25" s="131"/>
      <c r="B25" s="114" t="s">
        <v>82</v>
      </c>
      <c r="C25" s="130" t="s">
        <v>83</v>
      </c>
      <c r="D25" s="139"/>
      <c r="E25" s="139"/>
      <c r="F25" s="139"/>
      <c r="G25" s="139"/>
      <c r="H25" s="143" t="s">
        <v>119</v>
      </c>
      <c r="I25" s="143" t="s">
        <v>120</v>
      </c>
      <c r="J25" s="178"/>
      <c r="K25" s="197" t="s">
        <v>121</v>
      </c>
      <c r="M25" s="126"/>
      <c r="N25" s="177"/>
      <c r="O25" s="176"/>
    </row>
    <row r="26" spans="1:15" ht="15.75">
      <c r="A26" s="131" t="s">
        <v>88</v>
      </c>
      <c r="B26" s="104" t="s">
        <v>84</v>
      </c>
      <c r="C26" s="128"/>
      <c r="D26" s="139"/>
      <c r="E26" s="139"/>
      <c r="F26" s="139"/>
      <c r="G26" s="139"/>
      <c r="H26" s="143"/>
      <c r="I26" s="143"/>
      <c r="J26" s="135"/>
      <c r="K26" s="150"/>
      <c r="M26" s="126"/>
    </row>
    <row r="27" spans="1:15" ht="15.75">
      <c r="A27" s="131"/>
      <c r="B27" s="114" t="s">
        <v>80</v>
      </c>
      <c r="C27" s="130" t="s">
        <v>81</v>
      </c>
      <c r="D27" s="139"/>
      <c r="E27" s="139"/>
      <c r="F27" s="139"/>
      <c r="G27" s="139"/>
      <c r="H27" s="143" t="s">
        <v>119</v>
      </c>
      <c r="I27" s="143" t="s">
        <v>120</v>
      </c>
      <c r="J27" s="179"/>
      <c r="K27" s="150" t="s">
        <v>119</v>
      </c>
      <c r="M27" s="127"/>
    </row>
    <row r="28" spans="1:15" ht="15.75">
      <c r="A28" s="131"/>
      <c r="B28" s="114" t="s">
        <v>82</v>
      </c>
      <c r="C28" s="130" t="s">
        <v>83</v>
      </c>
      <c r="D28" s="139"/>
      <c r="E28" s="139"/>
      <c r="F28" s="139"/>
      <c r="G28" s="139"/>
      <c r="H28" s="143" t="s">
        <v>119</v>
      </c>
      <c r="I28" s="143" t="s">
        <v>120</v>
      </c>
      <c r="J28" s="179"/>
      <c r="K28" s="150" t="s">
        <v>119</v>
      </c>
      <c r="M28" s="127"/>
    </row>
    <row r="29" spans="1:15" ht="15.75">
      <c r="A29" s="105" t="s">
        <v>89</v>
      </c>
      <c r="B29" s="104" t="s">
        <v>85</v>
      </c>
      <c r="C29" s="128"/>
      <c r="D29" s="139"/>
      <c r="E29" s="139"/>
      <c r="F29" s="139"/>
      <c r="G29" s="139"/>
      <c r="H29" s="143"/>
      <c r="I29" s="143"/>
      <c r="J29" s="136"/>
      <c r="K29" s="150"/>
      <c r="M29" s="126"/>
      <c r="N29" s="125"/>
    </row>
    <row r="30" spans="1:15" ht="15.75">
      <c r="A30" s="131"/>
      <c r="B30" s="104" t="s">
        <v>80</v>
      </c>
      <c r="C30" s="106" t="s">
        <v>81</v>
      </c>
      <c r="D30" s="139"/>
      <c r="E30" s="139"/>
      <c r="F30" s="139"/>
      <c r="G30" s="139"/>
      <c r="H30" s="143" t="s">
        <v>119</v>
      </c>
      <c r="I30" s="143" t="s">
        <v>120</v>
      </c>
      <c r="J30" s="179"/>
      <c r="K30" s="150" t="s">
        <v>119</v>
      </c>
      <c r="M30" s="127"/>
    </row>
    <row r="31" spans="1:15" ht="15.75">
      <c r="A31" s="131"/>
      <c r="B31" s="104" t="s">
        <v>82</v>
      </c>
      <c r="C31" s="106" t="s">
        <v>83</v>
      </c>
      <c r="D31" s="139"/>
      <c r="E31" s="139"/>
      <c r="F31" s="139"/>
      <c r="G31" s="139"/>
      <c r="H31" s="143" t="s">
        <v>119</v>
      </c>
      <c r="I31" s="143" t="s">
        <v>120</v>
      </c>
      <c r="J31" s="178"/>
      <c r="K31" s="197" t="s">
        <v>121</v>
      </c>
      <c r="M31" s="126"/>
    </row>
    <row r="32" spans="1:15" ht="16.5" thickBot="1">
      <c r="A32" s="144"/>
      <c r="B32" s="145"/>
      <c r="C32" s="145"/>
      <c r="D32" s="146"/>
      <c r="E32" s="146"/>
      <c r="F32" s="146"/>
      <c r="G32" s="146"/>
      <c r="H32" s="147"/>
      <c r="I32" s="147"/>
      <c r="J32" s="148" t="s">
        <v>97</v>
      </c>
      <c r="K32" s="149" t="s">
        <v>119</v>
      </c>
    </row>
    <row r="33" spans="1:11" ht="15.75">
      <c r="A33" s="137"/>
      <c r="B33" s="138"/>
      <c r="C33" s="138"/>
    </row>
    <row r="34" spans="1:11">
      <c r="I34" s="129" t="s">
        <v>95</v>
      </c>
      <c r="J34" s="179"/>
      <c r="K34" s="133">
        <v>1</v>
      </c>
    </row>
    <row r="35" spans="1:11">
      <c r="I35" s="129" t="s">
        <v>96</v>
      </c>
      <c r="J35" s="178"/>
      <c r="K35" s="133">
        <v>-1</v>
      </c>
    </row>
  </sheetData>
  <mergeCells count="2">
    <mergeCell ref="A5:K5"/>
    <mergeCell ref="A19:K19"/>
  </mergeCells>
  <conditionalFormatting sqref="J7">
    <cfRule type="iconSet" priority="17">
      <iconSet iconSet="3Symbols2" showValue="0">
        <cfvo type="percent" val="0"/>
        <cfvo type="percent" val="33"/>
        <cfvo type="percent" val="67"/>
      </iconSet>
    </cfRule>
    <cfRule type="iconSet" priority="18">
      <iconSet iconSet="3Symbols2">
        <cfvo type="percent" val="0"/>
        <cfvo type="percent" val="33"/>
        <cfvo type="percent" val="67"/>
      </iconSet>
    </cfRule>
  </conditionalFormatting>
  <conditionalFormatting sqref="J8">
    <cfRule type="iconSet" priority="6">
      <iconSet iconSet="3Symbols2">
        <cfvo type="percent" val="0"/>
        <cfvo type="percent" val="33"/>
        <cfvo type="percent" val="67"/>
      </iconSet>
    </cfRule>
    <cfRule type="iconSet" priority="5">
      <iconSet iconSet="3Symbols2" showValue="0">
        <cfvo type="percent" val="0"/>
        <cfvo type="percent" val="33"/>
        <cfvo type="percent" val="67"/>
      </iconSet>
    </cfRule>
    <cfRule type="iconSet" priority="7">
      <iconSet iconSet="3Symbols2" showValue="0">
        <cfvo type="percent" val="0"/>
        <cfvo type="percent" val="33"/>
        <cfvo type="percent" val="67"/>
      </iconSet>
    </cfRule>
    <cfRule type="iconSet" priority="8">
      <iconSet iconSet="3Symbols2">
        <cfvo type="percent" val="0"/>
        <cfvo type="percent" val="33"/>
        <cfvo type="percent" val="67"/>
      </iconSet>
    </cfRule>
  </conditionalFormatting>
  <conditionalFormatting sqref="J10">
    <cfRule type="iconSet" priority="3">
      <iconSet iconSet="3Symbols2" showValue="0">
        <cfvo type="percent" val="0"/>
        <cfvo type="percent" val="33"/>
        <cfvo type="percent" val="67"/>
      </iconSet>
    </cfRule>
    <cfRule type="iconSet" priority="4">
      <iconSet iconSet="3Symbols2">
        <cfvo type="percent" val="0"/>
        <cfvo type="percent" val="33"/>
        <cfvo type="percent" val="67"/>
      </iconSet>
    </cfRule>
  </conditionalFormatting>
  <conditionalFormatting sqref="J11">
    <cfRule type="iconSet" priority="2">
      <iconSet iconSet="3Symbols2">
        <cfvo type="percent" val="0"/>
        <cfvo type="percent" val="33"/>
        <cfvo type="percent" val="67"/>
      </iconSet>
    </cfRule>
    <cfRule type="iconSet" priority="1">
      <iconSet iconSet="3Symbols2" showValue="0">
        <cfvo type="percent" val="0"/>
        <cfvo type="percent" val="33"/>
        <cfvo type="percent" val="67"/>
      </iconSet>
    </cfRule>
  </conditionalFormatting>
  <conditionalFormatting sqref="J13">
    <cfRule type="iconSet" priority="15">
      <iconSet iconSet="3Symbols2" showValue="0">
        <cfvo type="percent" val="0"/>
        <cfvo type="percent" val="33"/>
        <cfvo type="percent" val="67"/>
      </iconSet>
    </cfRule>
    <cfRule type="iconSet" priority="16">
      <iconSet iconSet="3Symbols2">
        <cfvo type="percent" val="0"/>
        <cfvo type="percent" val="33"/>
        <cfvo type="percent" val="67"/>
      </iconSet>
    </cfRule>
  </conditionalFormatting>
  <conditionalFormatting sqref="J14">
    <cfRule type="iconSet" priority="13">
      <iconSet iconSet="3Symbols2" showValue="0">
        <cfvo type="percent" val="0"/>
        <cfvo type="percent" val="33"/>
        <cfvo type="percent" val="67"/>
      </iconSet>
    </cfRule>
    <cfRule type="iconSet" priority="14">
      <iconSet iconSet="3Symbols2">
        <cfvo type="percent" val="0"/>
        <cfvo type="percent" val="33"/>
        <cfvo type="percent" val="67"/>
      </iconSet>
    </cfRule>
  </conditionalFormatting>
  <conditionalFormatting sqref="J16">
    <cfRule type="iconSet" priority="11">
      <iconSet iconSet="3Symbols2" showValue="0">
        <cfvo type="percent" val="0"/>
        <cfvo type="percent" val="33"/>
        <cfvo type="percent" val="67"/>
      </iconSet>
    </cfRule>
    <cfRule type="iconSet" priority="12">
      <iconSet iconSet="3Symbols2">
        <cfvo type="percent" val="0"/>
        <cfvo type="percent" val="33"/>
        <cfvo type="percent" val="67"/>
      </iconSet>
    </cfRule>
  </conditionalFormatting>
  <conditionalFormatting sqref="J17">
    <cfRule type="iconSet" priority="9">
      <iconSet iconSet="3Symbols2" showValue="0">
        <cfvo type="percent" val="0"/>
        <cfvo type="percent" val="33"/>
        <cfvo type="percent" val="67"/>
      </iconSet>
    </cfRule>
    <cfRule type="iconSet" priority="10">
      <iconSet iconSet="3Symbols2">
        <cfvo type="percent" val="0"/>
        <cfvo type="percent" val="33"/>
        <cfvo type="percent" val="67"/>
      </iconSet>
    </cfRule>
  </conditionalFormatting>
  <conditionalFormatting sqref="J21">
    <cfRule type="iconSet" priority="36">
      <iconSet iconSet="3Symbols2">
        <cfvo type="percent" val="0"/>
        <cfvo type="percent" val="33"/>
        <cfvo type="percent" val="67"/>
      </iconSet>
    </cfRule>
    <cfRule type="iconSet" priority="35">
      <iconSet iconSet="3Symbols2" showValue="0">
        <cfvo type="percent" val="0"/>
        <cfvo type="percent" val="33"/>
        <cfvo type="percent" val="67"/>
      </iconSet>
    </cfRule>
  </conditionalFormatting>
  <conditionalFormatting sqref="J22">
    <cfRule type="iconSet" priority="25">
      <iconSet iconSet="3Symbols2" showValue="0">
        <cfvo type="percent" val="0"/>
        <cfvo type="percent" val="33"/>
        <cfvo type="percent" val="67"/>
      </iconSet>
    </cfRule>
    <cfRule type="iconSet" priority="26">
      <iconSet iconSet="3Symbols2">
        <cfvo type="percent" val="0"/>
        <cfvo type="percent" val="33"/>
        <cfvo type="percent" val="67"/>
      </iconSet>
    </cfRule>
    <cfRule type="iconSet" priority="23">
      <iconSet iconSet="3Symbols2" showValue="0">
        <cfvo type="percent" val="0"/>
        <cfvo type="percent" val="33"/>
        <cfvo type="percent" val="67"/>
      </iconSet>
    </cfRule>
    <cfRule type="iconSet" priority="24">
      <iconSet iconSet="3Symbols2">
        <cfvo type="percent" val="0"/>
        <cfvo type="percent" val="33"/>
        <cfvo type="percent" val="67"/>
      </iconSet>
    </cfRule>
  </conditionalFormatting>
  <conditionalFormatting sqref="J24">
    <cfRule type="iconSet" priority="22">
      <iconSet iconSet="3Symbols2">
        <cfvo type="percent" val="0"/>
        <cfvo type="percent" val="33"/>
        <cfvo type="percent" val="67"/>
      </iconSet>
    </cfRule>
    <cfRule type="iconSet" priority="21">
      <iconSet iconSet="3Symbols2" showValue="0">
        <cfvo type="percent" val="0"/>
        <cfvo type="percent" val="33"/>
        <cfvo type="percent" val="67"/>
      </iconSet>
    </cfRule>
  </conditionalFormatting>
  <conditionalFormatting sqref="J25">
    <cfRule type="iconSet" priority="19">
      <iconSet iconSet="3Symbols2" showValue="0">
        <cfvo type="percent" val="0"/>
        <cfvo type="percent" val="33"/>
        <cfvo type="percent" val="67"/>
      </iconSet>
    </cfRule>
    <cfRule type="iconSet" priority="20">
      <iconSet iconSet="3Symbols2">
        <cfvo type="percent" val="0"/>
        <cfvo type="percent" val="33"/>
        <cfvo type="percent" val="67"/>
      </iconSet>
    </cfRule>
  </conditionalFormatting>
  <conditionalFormatting sqref="J27">
    <cfRule type="iconSet" priority="33">
      <iconSet iconSet="3Symbols2" showValue="0">
        <cfvo type="percent" val="0"/>
        <cfvo type="percent" val="33"/>
        <cfvo type="percent" val="67"/>
      </iconSet>
    </cfRule>
    <cfRule type="iconSet" priority="34">
      <iconSet iconSet="3Symbols2">
        <cfvo type="percent" val="0"/>
        <cfvo type="percent" val="33"/>
        <cfvo type="percent" val="67"/>
      </iconSet>
    </cfRule>
  </conditionalFormatting>
  <conditionalFormatting sqref="J28">
    <cfRule type="iconSet" priority="31">
      <iconSet iconSet="3Symbols2" showValue="0">
        <cfvo type="percent" val="0"/>
        <cfvo type="percent" val="33"/>
        <cfvo type="percent" val="67"/>
      </iconSet>
    </cfRule>
    <cfRule type="iconSet" priority="32">
      <iconSet iconSet="3Symbols2">
        <cfvo type="percent" val="0"/>
        <cfvo type="percent" val="33"/>
        <cfvo type="percent" val="67"/>
      </iconSet>
    </cfRule>
  </conditionalFormatting>
  <conditionalFormatting sqref="J30">
    <cfRule type="iconSet" priority="29">
      <iconSet iconSet="3Symbols2" showValue="0">
        <cfvo type="percent" val="0"/>
        <cfvo type="percent" val="33"/>
        <cfvo type="percent" val="67"/>
      </iconSet>
    </cfRule>
    <cfRule type="iconSet" priority="30">
      <iconSet iconSet="3Symbols2">
        <cfvo type="percent" val="0"/>
        <cfvo type="percent" val="33"/>
        <cfvo type="percent" val="67"/>
      </iconSet>
    </cfRule>
  </conditionalFormatting>
  <conditionalFormatting sqref="J31">
    <cfRule type="iconSet" priority="27">
      <iconSet iconSet="3Symbols2" showValue="0">
        <cfvo type="percent" val="0"/>
        <cfvo type="percent" val="33"/>
        <cfvo type="percent" val="67"/>
      </iconSet>
    </cfRule>
    <cfRule type="iconSet" priority="28">
      <iconSet iconSet="3Symbols2">
        <cfvo type="percent" val="0"/>
        <cfvo type="percent" val="33"/>
        <cfvo type="percent" val="67"/>
      </iconSet>
    </cfRule>
  </conditionalFormatting>
  <conditionalFormatting sqref="J34">
    <cfRule type="iconSet" priority="93">
      <iconSet iconSet="3Symbols2" showValue="0">
        <cfvo type="percent" val="0"/>
        <cfvo type="percent" val="33"/>
        <cfvo type="percent" val="67"/>
      </iconSet>
    </cfRule>
    <cfRule type="iconSet" priority="94">
      <iconSet iconSet="3Symbols2">
        <cfvo type="percent" val="0"/>
        <cfvo type="percent" val="33"/>
        <cfvo type="percent" val="67"/>
      </iconSet>
    </cfRule>
  </conditionalFormatting>
  <conditionalFormatting sqref="J35">
    <cfRule type="iconSet" priority="91">
      <iconSet iconSet="3Symbols2" showValue="0">
        <cfvo type="percent" val="0"/>
        <cfvo type="percent" val="33"/>
        <cfvo type="percent" val="67"/>
      </iconSet>
    </cfRule>
    <cfRule type="iconSet" priority="92">
      <iconSet iconSet="3Symbols2">
        <cfvo type="percent" val="0"/>
        <cfvo type="percent" val="33"/>
        <cfvo type="percent" val="67"/>
      </iconSet>
    </cfRule>
  </conditionalFormatting>
  <conditionalFormatting sqref="M21:M31">
    <cfRule type="iconSet" priority="95">
      <iconSet iconSet="3Symbols2">
        <cfvo type="percent" val="0"/>
        <cfvo type="percent" val="33"/>
        <cfvo type="percent" val="67"/>
      </iconSet>
    </cfRule>
    <cfRule type="iconSet" priority="96">
      <iconSet iconSet="3Symbols2">
        <cfvo type="percent" val="0"/>
        <cfvo type="percent" val="33"/>
        <cfvo type="percent" val="67"/>
      </iconSet>
    </cfRule>
    <cfRule type="iconSet" priority="99">
      <iconSet iconSet="3Symbols2">
        <cfvo type="percent" val="0"/>
        <cfvo type="percent" val="33"/>
        <cfvo type="percent" val="67"/>
      </iconSet>
    </cfRule>
  </conditionalFormatting>
  <conditionalFormatting sqref="M27:M28">
    <cfRule type="iconSet" priority="98">
      <iconSet iconSet="3Symbols2">
        <cfvo type="percent" val="0"/>
        <cfvo type="percent" val="33"/>
        <cfvo type="percent" val="67"/>
      </iconSet>
    </cfRule>
  </conditionalFormatting>
  <conditionalFormatting sqref="M28">
    <cfRule type="iconSet" priority="97">
      <iconSet iconSet="3Symbols2">
        <cfvo type="percent" val="0"/>
        <cfvo type="percent" val="33"/>
        <cfvo type="percent" val="67"/>
      </iconSet>
    </cfRule>
  </conditionalFormatting>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3"/>
  <sheetViews>
    <sheetView topLeftCell="A40" workbookViewId="0">
      <selection activeCell="P83" sqref="P83"/>
    </sheetView>
  </sheetViews>
  <sheetFormatPr defaultColWidth="9.140625" defaultRowHeight="12.75"/>
  <cols>
    <col min="1" max="1" width="7.140625" customWidth="1"/>
    <col min="2" max="3" width="0.42578125" customWidth="1"/>
    <col min="4" max="4" width="47.7109375" customWidth="1"/>
    <col min="5" max="5" width="23.7109375" customWidth="1"/>
    <col min="6" max="7" width="10.42578125" customWidth="1"/>
    <col min="8" max="8" width="13.42578125" customWidth="1"/>
    <col min="9" max="9" width="16.42578125" customWidth="1"/>
    <col min="10" max="10" width="17.7109375" customWidth="1"/>
    <col min="11" max="11" width="11" bestFit="1" customWidth="1"/>
    <col min="12" max="12" width="0.42578125" customWidth="1"/>
    <col min="13" max="13" width="12.42578125" customWidth="1"/>
    <col min="14" max="14" width="19.5703125" customWidth="1"/>
    <col min="15" max="15" width="0.28515625" customWidth="1"/>
    <col min="16" max="16" width="20.5703125" customWidth="1"/>
    <col min="17" max="17" width="11.85546875" bestFit="1" customWidth="1"/>
    <col min="18" max="18" width="13.28515625" bestFit="1" customWidth="1"/>
  </cols>
  <sheetData>
    <row r="1" spans="1:18" s="77" customFormat="1" ht="15" customHeight="1">
      <c r="A1" s="413" t="s">
        <v>0</v>
      </c>
      <c r="B1" s="413"/>
      <c r="C1" s="413"/>
      <c r="D1" s="413"/>
      <c r="E1" s="413"/>
      <c r="F1" s="413"/>
      <c r="G1" s="413"/>
      <c r="H1" s="413"/>
      <c r="I1" s="413"/>
      <c r="J1" s="413"/>
      <c r="K1" s="413"/>
      <c r="L1" s="413"/>
      <c r="M1" s="413"/>
      <c r="N1" s="413"/>
      <c r="O1" s="413"/>
      <c r="P1" s="413"/>
    </row>
    <row r="2" spans="1:18" s="77" customFormat="1" ht="33.75" customHeight="1">
      <c r="G2" s="430" t="s">
        <v>32</v>
      </c>
      <c r="H2" s="430"/>
      <c r="I2" s="430"/>
      <c r="J2" s="430"/>
      <c r="K2" s="427"/>
      <c r="L2" s="427"/>
      <c r="M2" s="427"/>
      <c r="N2" s="427"/>
    </row>
    <row r="3" spans="1:18" s="77" customFormat="1" ht="15" customHeight="1">
      <c r="A3" s="428" t="s">
        <v>41</v>
      </c>
      <c r="B3" s="428"/>
      <c r="C3" s="428"/>
      <c r="D3" s="428"/>
      <c r="E3" s="428"/>
      <c r="F3" s="428"/>
      <c r="G3" s="428"/>
      <c r="H3" s="428"/>
      <c r="I3" s="428"/>
      <c r="J3" s="428"/>
      <c r="K3" s="428"/>
      <c r="L3" s="428"/>
      <c r="M3" s="428"/>
      <c r="N3" s="428"/>
      <c r="O3" s="428"/>
      <c r="P3" s="428"/>
    </row>
    <row r="4" spans="1:18" s="77" customFormat="1" ht="2.25" customHeight="1"/>
    <row r="5" spans="1:18" s="77" customFormat="1" ht="15" customHeight="1">
      <c r="A5" s="428" t="s">
        <v>40</v>
      </c>
      <c r="B5" s="428"/>
      <c r="C5" s="428"/>
      <c r="D5" s="428"/>
      <c r="E5" s="428"/>
      <c r="F5" s="428"/>
      <c r="G5" s="428"/>
      <c r="H5" s="428"/>
      <c r="I5" s="428"/>
      <c r="J5" s="428"/>
      <c r="K5" s="428"/>
      <c r="L5" s="428"/>
      <c r="M5" s="428"/>
      <c r="N5" s="428"/>
      <c r="O5" s="428"/>
      <c r="P5" s="428"/>
    </row>
    <row r="6" spans="1:18" s="77" customFormat="1" ht="15" customHeight="1">
      <c r="A6" s="413" t="s">
        <v>1</v>
      </c>
      <c r="B6" s="413"/>
      <c r="C6" s="413"/>
      <c r="D6" s="413"/>
      <c r="E6" s="413"/>
      <c r="F6" s="413"/>
      <c r="G6" s="413"/>
      <c r="H6" s="413"/>
      <c r="I6" s="413"/>
      <c r="J6" s="413"/>
      <c r="K6" s="413"/>
      <c r="L6" s="413"/>
      <c r="M6" s="413"/>
      <c r="N6" s="413"/>
      <c r="O6" s="413"/>
      <c r="P6" s="413"/>
    </row>
    <row r="7" spans="1:18" s="1" customFormat="1" ht="36" customHeight="1">
      <c r="A7" s="3" t="s">
        <v>2</v>
      </c>
      <c r="B7" s="429"/>
      <c r="C7" s="429"/>
      <c r="D7" s="5" t="s">
        <v>3</v>
      </c>
      <c r="E7" s="5" t="s">
        <v>4</v>
      </c>
      <c r="F7" s="415" t="s">
        <v>5</v>
      </c>
      <c r="G7" s="415"/>
      <c r="H7" s="6" t="s">
        <v>6</v>
      </c>
      <c r="I7" s="6" t="s">
        <v>7</v>
      </c>
      <c r="J7" s="3" t="s">
        <v>8</v>
      </c>
      <c r="K7" s="5" t="s">
        <v>9</v>
      </c>
      <c r="L7" s="415" t="s">
        <v>10</v>
      </c>
      <c r="M7" s="415"/>
      <c r="N7" s="5" t="s">
        <v>11</v>
      </c>
      <c r="O7" s="415" t="s">
        <v>12</v>
      </c>
      <c r="P7" s="415"/>
    </row>
    <row r="8" spans="1:18" s="77" customFormat="1" ht="15" customHeight="1">
      <c r="A8" s="7">
        <v>18776</v>
      </c>
      <c r="B8" s="8" t="s">
        <v>21</v>
      </c>
      <c r="C8" s="9">
        <v>2</v>
      </c>
      <c r="D8" s="10" t="s">
        <v>18</v>
      </c>
      <c r="E8" s="10" t="s">
        <v>15</v>
      </c>
      <c r="F8" s="11">
        <v>42005</v>
      </c>
      <c r="G8" s="11">
        <v>42369</v>
      </c>
      <c r="H8" s="13">
        <f>KF2A!H8</f>
        <v>331179</v>
      </c>
      <c r="I8" s="73">
        <f>KF2A!I8</f>
        <v>183411950.7186</v>
      </c>
      <c r="J8" s="73">
        <f>KF2A!J8</f>
        <v>151137448.49000001</v>
      </c>
      <c r="K8" s="15">
        <f>1-(J8/I8)</f>
        <v>0.17596728076960033</v>
      </c>
      <c r="L8" s="431">
        <f>KF2A!L8</f>
        <v>0.17280000000000001</v>
      </c>
      <c r="M8" s="432"/>
      <c r="N8" s="15">
        <f>K8-L8</f>
        <v>3.1672807696003225E-3</v>
      </c>
      <c r="O8" s="418">
        <f>N8*I8</f>
        <v>580917.1444259038</v>
      </c>
      <c r="P8" s="419"/>
      <c r="Q8" s="111"/>
    </row>
    <row r="9" spans="1:18" s="77" customFormat="1" ht="15" customHeight="1">
      <c r="A9" s="7">
        <v>43599</v>
      </c>
      <c r="B9" s="8"/>
      <c r="C9" s="9">
        <v>2</v>
      </c>
      <c r="D9" s="10" t="s">
        <v>31</v>
      </c>
      <c r="E9" s="10" t="s">
        <v>15</v>
      </c>
      <c r="F9" s="11">
        <v>42005</v>
      </c>
      <c r="G9" s="11">
        <v>42369</v>
      </c>
      <c r="H9" s="13">
        <f>'6648'!H8</f>
        <v>217313</v>
      </c>
      <c r="I9" s="73">
        <f>'6648'!I8</f>
        <v>128931887.07190001</v>
      </c>
      <c r="J9" s="73">
        <f>'6648'!J8</f>
        <v>106750644.08000001</v>
      </c>
      <c r="K9" s="59">
        <f>1-(J9/I9)</f>
        <v>0.17203845763562298</v>
      </c>
      <c r="L9" s="421">
        <f>'6648'!L8</f>
        <v>0.17280000000000001</v>
      </c>
      <c r="M9" s="421"/>
      <c r="N9" s="15">
        <f>K9-L9</f>
        <v>-7.6154236437703249E-4</v>
      </c>
      <c r="O9" s="407">
        <f>N9*I9</f>
        <v>-98187.094124327283</v>
      </c>
      <c r="P9" s="407"/>
      <c r="R9" s="174"/>
    </row>
    <row r="10" spans="1:18">
      <c r="D10" s="78" t="s">
        <v>19</v>
      </c>
      <c r="E10" s="79"/>
      <c r="F10" s="79"/>
      <c r="G10" s="79"/>
      <c r="H10" s="80">
        <f>SUM(H8:H9)</f>
        <v>548492</v>
      </c>
      <c r="I10" s="81">
        <f>SUM(I8:I9)</f>
        <v>312343837.79050004</v>
      </c>
      <c r="J10" s="81">
        <f>SUM(J8:J9)</f>
        <v>257888092.57000002</v>
      </c>
      <c r="K10" s="109">
        <f>1-(J10/I10)</f>
        <v>0.17434550848102659</v>
      </c>
      <c r="L10" s="82"/>
      <c r="M10" s="108">
        <f>L8</f>
        <v>0.17280000000000001</v>
      </c>
      <c r="N10" s="108">
        <f>K10-M10</f>
        <v>1.5455084810265807E-3</v>
      </c>
      <c r="O10" s="107">
        <f>SUM(O8:P9)</f>
        <v>482730.0503015765</v>
      </c>
      <c r="P10" s="110">
        <f>N10*I10</f>
        <v>482730.05030160845</v>
      </c>
      <c r="R10" s="175"/>
    </row>
    <row r="11" spans="1:18">
      <c r="R11" s="175"/>
    </row>
    <row r="12" spans="1:18" s="77" customFormat="1" ht="15" customHeight="1">
      <c r="A12" s="7">
        <v>18816</v>
      </c>
      <c r="B12" s="8" t="s">
        <v>13</v>
      </c>
      <c r="C12" s="9">
        <v>2</v>
      </c>
      <c r="D12" s="10" t="s">
        <v>14</v>
      </c>
      <c r="E12" s="10" t="s">
        <v>15</v>
      </c>
      <c r="F12" s="11">
        <v>42005</v>
      </c>
      <c r="G12" s="11">
        <v>42369</v>
      </c>
      <c r="H12" s="13">
        <f>KF2A!H9</f>
        <v>1550405</v>
      </c>
      <c r="I12" s="73">
        <f>KF2A!I9</f>
        <v>265900813.38739997</v>
      </c>
      <c r="J12" s="73">
        <f>KF2A!J9</f>
        <v>61263934.929999992</v>
      </c>
      <c r="K12" s="15">
        <f>1-(J12/I12)</f>
        <v>0.7695985425936156</v>
      </c>
      <c r="L12" s="421">
        <f>KF2A!L9</f>
        <v>0.77</v>
      </c>
      <c r="M12" s="421"/>
      <c r="N12" s="15">
        <f>K12-L12</f>
        <v>-4.0145740638442007E-4</v>
      </c>
      <c r="O12" s="407">
        <f>N12*I12</f>
        <v>-106747.85089801328</v>
      </c>
      <c r="P12" s="407"/>
      <c r="R12" s="174"/>
    </row>
    <row r="13" spans="1:18" s="77" customFormat="1" ht="15" customHeight="1">
      <c r="A13" s="7">
        <v>43655</v>
      </c>
      <c r="B13" s="8"/>
      <c r="C13" s="9">
        <v>2</v>
      </c>
      <c r="D13" s="10" t="s">
        <v>33</v>
      </c>
      <c r="E13" s="10" t="s">
        <v>15</v>
      </c>
      <c r="F13" s="11">
        <v>42005</v>
      </c>
      <c r="G13" s="11">
        <v>42369</v>
      </c>
      <c r="H13" s="13">
        <f>'6648'!H9</f>
        <v>984112</v>
      </c>
      <c r="I13" s="14">
        <f>'6648'!I9</f>
        <v>198627742.57930002</v>
      </c>
      <c r="J13" s="14">
        <f>'6648'!J9</f>
        <v>44792182.519999996</v>
      </c>
      <c r="K13" s="15">
        <f>1-(J13/I13)</f>
        <v>0.77449181097088093</v>
      </c>
      <c r="L13" s="421">
        <f>'6648'!L9</f>
        <v>0.77</v>
      </c>
      <c r="M13" s="421"/>
      <c r="N13" s="15">
        <f>K13-L13</f>
        <v>4.4918109708809162E-3</v>
      </c>
      <c r="O13" s="407">
        <f>N13*I13</f>
        <v>892198.27323901025</v>
      </c>
      <c r="P13" s="407"/>
    </row>
    <row r="14" spans="1:18" s="77" customFormat="1" ht="15" customHeight="1">
      <c r="A14" s="7"/>
      <c r="B14" s="8"/>
      <c r="C14" s="9"/>
      <c r="D14" s="78" t="s">
        <v>19</v>
      </c>
      <c r="E14" s="79"/>
      <c r="F14" s="79"/>
      <c r="G14" s="79"/>
      <c r="H14" s="80">
        <f>SUM(H12:H13)</f>
        <v>2534517</v>
      </c>
      <c r="I14" s="81">
        <f>SUM(I12:I13)</f>
        <v>464528555.96669996</v>
      </c>
      <c r="J14" s="81">
        <f>SUM(J12:J13)</f>
        <v>106056117.44999999</v>
      </c>
      <c r="K14" s="109">
        <f>1-(J14/I14)</f>
        <v>0.77169085498028522</v>
      </c>
      <c r="L14" s="82"/>
      <c r="M14" s="108">
        <f>L12</f>
        <v>0.77</v>
      </c>
      <c r="N14" s="113">
        <f>K14-M14</f>
        <v>1.6908549802852058E-3</v>
      </c>
      <c r="O14" s="107">
        <f>SUM(O12:P13)</f>
        <v>785450.42234099703</v>
      </c>
      <c r="P14" s="112">
        <f>N14*I14</f>
        <v>785450.42234098958</v>
      </c>
      <c r="Q14" s="152"/>
    </row>
    <row r="15" spans="1:18" s="77" customFormat="1" ht="15" customHeight="1">
      <c r="A15" s="7"/>
      <c r="B15" s="8"/>
      <c r="C15" s="9"/>
      <c r="D15" s="44"/>
      <c r="E15" s="44"/>
      <c r="F15" s="45"/>
      <c r="G15" s="46"/>
      <c r="H15" s="47"/>
      <c r="I15" s="48"/>
      <c r="J15" s="48"/>
      <c r="K15" s="49"/>
      <c r="L15" s="49"/>
      <c r="M15" s="49"/>
      <c r="N15" s="50"/>
      <c r="O15" s="51"/>
      <c r="P15" s="51"/>
    </row>
    <row r="16" spans="1:18" s="77" customFormat="1" ht="15" customHeight="1">
      <c r="A16" s="7">
        <v>18819</v>
      </c>
      <c r="B16" s="8"/>
      <c r="C16" s="9">
        <v>2</v>
      </c>
      <c r="D16" s="10" t="s">
        <v>16</v>
      </c>
      <c r="E16" s="10" t="s">
        <v>15</v>
      </c>
      <c r="F16" s="11">
        <v>42005</v>
      </c>
      <c r="G16" s="11">
        <v>42369</v>
      </c>
      <c r="H16" s="13">
        <f>KF2A!H10</f>
        <v>7875</v>
      </c>
      <c r="I16" s="14">
        <f>KF2A!I10</f>
        <v>56279364.477800004</v>
      </c>
      <c r="J16" s="14">
        <f>KF2A!J10</f>
        <v>46684264.009999998</v>
      </c>
      <c r="K16" s="15">
        <f>1-(J16/I16)</f>
        <v>0.17049056180413868</v>
      </c>
      <c r="L16" s="421">
        <f>KF2A!L10</f>
        <v>0.13500000000000001</v>
      </c>
      <c r="M16" s="421"/>
      <c r="N16" s="15">
        <f>K16-L16</f>
        <v>3.5490561804138676E-2</v>
      </c>
      <c r="O16" s="407">
        <f>N16*I16</f>
        <v>1997386.2632970079</v>
      </c>
      <c r="P16" s="407"/>
    </row>
    <row r="17" spans="1:18" s="77" customFormat="1" ht="15" customHeight="1">
      <c r="A17" s="7">
        <v>43665</v>
      </c>
      <c r="B17" s="8"/>
      <c r="C17" s="9">
        <v>2</v>
      </c>
      <c r="D17" s="10" t="s">
        <v>34</v>
      </c>
      <c r="E17" s="10" t="s">
        <v>15</v>
      </c>
      <c r="F17" s="11">
        <v>42005</v>
      </c>
      <c r="G17" s="11">
        <v>42369</v>
      </c>
      <c r="H17" s="13">
        <f>'6648'!H10</f>
        <v>4593</v>
      </c>
      <c r="I17" s="14">
        <f>'6648'!I10</f>
        <v>31034030.680299997</v>
      </c>
      <c r="J17" s="14">
        <f>'6648'!J10</f>
        <v>26392787.670000002</v>
      </c>
      <c r="K17" s="15">
        <f>1-(J17/I17)</f>
        <v>0.14955334220398886</v>
      </c>
      <c r="L17" s="421">
        <f>'6648'!L10</f>
        <v>0.13500000000000001</v>
      </c>
      <c r="M17" s="421"/>
      <c r="N17" s="15">
        <f>K17-L17</f>
        <v>1.455334220398885E-2</v>
      </c>
      <c r="O17" s="407">
        <f>N17*I17</f>
        <v>451648.86845949478</v>
      </c>
      <c r="P17" s="407"/>
    </row>
    <row r="18" spans="1:18">
      <c r="D18" s="78" t="s">
        <v>19</v>
      </c>
      <c r="E18" s="79"/>
      <c r="F18" s="79"/>
      <c r="G18" s="79"/>
      <c r="H18" s="80">
        <f>SUM(H16:H17)</f>
        <v>12468</v>
      </c>
      <c r="I18" s="81">
        <f>SUM(I16:I17)</f>
        <v>87313395.158100009</v>
      </c>
      <c r="J18" s="81">
        <f>SUM(J16:J17)</f>
        <v>73077051.680000007</v>
      </c>
      <c r="K18" s="109">
        <f>1-(J18/I18)</f>
        <v>0.16304879053577048</v>
      </c>
      <c r="L18" s="82"/>
      <c r="M18" s="108">
        <f>L16</f>
        <v>0.13500000000000001</v>
      </c>
      <c r="N18" s="108">
        <f>K18-M18</f>
        <v>2.8048790535770474E-2</v>
      </c>
      <c r="O18" s="107">
        <f>SUM(O16:P17)</f>
        <v>2449035.1317565027</v>
      </c>
      <c r="P18" s="110">
        <f>N18*I18</f>
        <v>2449035.1317565031</v>
      </c>
    </row>
    <row r="19" spans="1:18" s="77" customFormat="1" ht="15" customHeight="1">
      <c r="A19" s="7"/>
      <c r="B19" s="8"/>
      <c r="C19" s="9"/>
      <c r="D19" s="44"/>
      <c r="E19" s="44"/>
      <c r="F19" s="45"/>
      <c r="G19" s="46"/>
      <c r="H19" s="47"/>
      <c r="I19" s="48"/>
      <c r="J19" s="48"/>
      <c r="K19" s="49"/>
      <c r="L19" s="49"/>
      <c r="M19" s="49"/>
      <c r="N19" s="50"/>
      <c r="O19" s="51"/>
      <c r="P19" s="51"/>
    </row>
    <row r="20" spans="1:18" s="77" customFormat="1" ht="15" customHeight="1">
      <c r="A20" s="7"/>
      <c r="B20" s="8"/>
      <c r="C20" s="9"/>
      <c r="D20" s="10"/>
      <c r="E20" s="10"/>
      <c r="F20" s="11"/>
      <c r="G20" s="12"/>
      <c r="H20" s="13"/>
      <c r="I20" s="14"/>
      <c r="J20" s="14"/>
      <c r="K20" s="15"/>
      <c r="L20" s="15"/>
      <c r="M20" s="15"/>
      <c r="N20" s="16"/>
      <c r="O20" s="17"/>
      <c r="P20" s="17"/>
    </row>
    <row r="21" spans="1:18" s="77" customFormat="1" ht="15" customHeight="1">
      <c r="A21" s="7">
        <v>18820</v>
      </c>
      <c r="B21" s="8"/>
      <c r="C21" s="9">
        <v>2</v>
      </c>
      <c r="D21" s="10" t="s">
        <v>17</v>
      </c>
      <c r="E21" s="10" t="s">
        <v>15</v>
      </c>
      <c r="F21" s="11">
        <v>42005</v>
      </c>
      <c r="G21" s="11">
        <v>42369</v>
      </c>
      <c r="H21" s="13">
        <f>KF2A!H11</f>
        <v>2758</v>
      </c>
      <c r="I21" s="14">
        <f>KF2A!I11</f>
        <v>4089174.6687000003</v>
      </c>
      <c r="J21" s="14">
        <f>KF2A!J11</f>
        <v>2070305.37</v>
      </c>
      <c r="K21" s="15">
        <f>1-(J21/I21)</f>
        <v>0.49371070259070737</v>
      </c>
      <c r="L21" s="421">
        <f>KF2A!L11</f>
        <v>0.5</v>
      </c>
      <c r="M21" s="421"/>
      <c r="N21" s="16">
        <f>K21-L21</f>
        <v>-6.2892974092926268E-3</v>
      </c>
      <c r="O21" s="426">
        <f>N21*I21</f>
        <v>-25718.035649999947</v>
      </c>
      <c r="P21" s="426"/>
    </row>
    <row r="22" spans="1:18" s="77" customFormat="1" ht="15" customHeight="1">
      <c r="A22" s="7">
        <v>43667</v>
      </c>
      <c r="B22" s="8"/>
      <c r="C22" s="9">
        <v>2</v>
      </c>
      <c r="D22" s="10" t="s">
        <v>35</v>
      </c>
      <c r="E22" s="10" t="s">
        <v>15</v>
      </c>
      <c r="F22" s="11">
        <v>42005</v>
      </c>
      <c r="G22" s="11">
        <v>42369</v>
      </c>
      <c r="H22" s="13">
        <f>'6648'!H11</f>
        <v>1561</v>
      </c>
      <c r="I22" s="14">
        <f>'6648'!I11</f>
        <v>2320155.8640999999</v>
      </c>
      <c r="J22" s="14">
        <f>'6648'!J11</f>
        <v>941685.92</v>
      </c>
      <c r="K22" s="15">
        <f>1-(J22/I22)</f>
        <v>0.59412816415879677</v>
      </c>
      <c r="L22" s="421">
        <f>'6648'!L11</f>
        <v>0.5</v>
      </c>
      <c r="M22" s="421"/>
      <c r="N22" s="15">
        <f>K22-L22</f>
        <v>9.4128164158796768E-2</v>
      </c>
      <c r="O22" s="407">
        <f>N22*I22</f>
        <v>218392.01204999976</v>
      </c>
      <c r="P22" s="407"/>
    </row>
    <row r="23" spans="1:18">
      <c r="D23" s="78" t="s">
        <v>19</v>
      </c>
      <c r="E23" s="79"/>
      <c r="F23" s="79"/>
      <c r="G23" s="79"/>
      <c r="H23" s="80">
        <f>SUM(H21:H22)</f>
        <v>4319</v>
      </c>
      <c r="I23" s="81">
        <f>SUM(I21:I22)</f>
        <v>6409330.5328000002</v>
      </c>
      <c r="J23" s="81">
        <f>SUM(J21:J22)</f>
        <v>3011991.29</v>
      </c>
      <c r="K23" s="109">
        <f>1-(J23/I23)</f>
        <v>0.53006148230520855</v>
      </c>
      <c r="L23" s="82"/>
      <c r="M23" s="108">
        <f>L21</f>
        <v>0.5</v>
      </c>
      <c r="N23" s="108">
        <f>K23-M23</f>
        <v>3.0061482305208553E-2</v>
      </c>
      <c r="O23" s="107">
        <f>SUM(O21:P22)</f>
        <v>192673.97639999981</v>
      </c>
      <c r="P23" s="110">
        <f>N23*I23</f>
        <v>192673.9764000001</v>
      </c>
    </row>
    <row r="24" spans="1:18" ht="13.5" thickBot="1"/>
    <row r="25" spans="1:18" s="77" customFormat="1" ht="18" customHeight="1" thickBot="1">
      <c r="A25" s="83"/>
      <c r="B25" s="84" t="s">
        <v>13</v>
      </c>
      <c r="C25" s="85"/>
      <c r="D25" s="86" t="s">
        <v>36</v>
      </c>
      <c r="E25" s="87"/>
      <c r="F25" s="87"/>
      <c r="G25" s="87"/>
      <c r="H25" s="88">
        <f>H10+H14+H18+H23</f>
        <v>3099796</v>
      </c>
      <c r="I25" s="89">
        <f>I10+I14+I18+I23</f>
        <v>870595119.44809997</v>
      </c>
      <c r="J25" s="89">
        <f>J10+J14+J18+J23</f>
        <v>440033252.99000001</v>
      </c>
      <c r="K25" s="90"/>
      <c r="L25" s="398"/>
      <c r="M25" s="398"/>
      <c r="N25" s="91"/>
      <c r="O25" s="424">
        <f>P14</f>
        <v>785450.42234098958</v>
      </c>
      <c r="P25" s="425"/>
    </row>
    <row r="26" spans="1:18" s="77" customFormat="1" ht="18" customHeight="1">
      <c r="A26" s="92"/>
      <c r="B26" s="92"/>
      <c r="C26" s="92"/>
      <c r="D26" s="92"/>
      <c r="E26" s="92"/>
      <c r="F26" s="92"/>
      <c r="G26" s="92"/>
      <c r="H26" s="92"/>
      <c r="I26" s="92"/>
      <c r="J26" s="92"/>
      <c r="K26" s="92"/>
      <c r="L26" s="420"/>
      <c r="M26" s="420"/>
      <c r="N26" s="92"/>
      <c r="O26" s="420"/>
      <c r="P26" s="420"/>
    </row>
    <row r="27" spans="1:18" s="77" customFormat="1" ht="15" customHeight="1">
      <c r="A27" s="413" t="s">
        <v>20</v>
      </c>
      <c r="B27" s="413"/>
      <c r="C27" s="413"/>
      <c r="D27" s="413"/>
      <c r="E27" s="413"/>
      <c r="F27" s="413"/>
      <c r="G27" s="413"/>
      <c r="H27" s="413"/>
      <c r="I27" s="413"/>
      <c r="J27" s="413"/>
      <c r="K27" s="413"/>
      <c r="L27" s="413"/>
      <c r="M27" s="413"/>
      <c r="N27" s="413"/>
      <c r="O27" s="413"/>
      <c r="P27" s="413"/>
    </row>
    <row r="28" spans="1:18" s="1" customFormat="1" ht="36" customHeight="1">
      <c r="A28" s="3" t="s">
        <v>2</v>
      </c>
      <c r="B28" s="429"/>
      <c r="C28" s="429"/>
      <c r="D28" s="5" t="s">
        <v>3</v>
      </c>
      <c r="E28" s="5" t="s">
        <v>4</v>
      </c>
      <c r="F28" s="415" t="s">
        <v>5</v>
      </c>
      <c r="G28" s="415"/>
      <c r="H28" s="6" t="s">
        <v>6</v>
      </c>
      <c r="I28" s="6" t="s">
        <v>7</v>
      </c>
      <c r="J28" s="3" t="s">
        <v>8</v>
      </c>
      <c r="K28" s="5" t="s">
        <v>9</v>
      </c>
      <c r="L28" s="415" t="s">
        <v>10</v>
      </c>
      <c r="M28" s="415"/>
      <c r="N28" s="5" t="s">
        <v>11</v>
      </c>
      <c r="O28" s="415" t="s">
        <v>12</v>
      </c>
      <c r="P28" s="415"/>
    </row>
    <row r="29" spans="1:18" s="77" customFormat="1" ht="15" customHeight="1">
      <c r="A29" s="7">
        <v>18817</v>
      </c>
      <c r="B29" s="8"/>
      <c r="C29" s="9">
        <v>2</v>
      </c>
      <c r="D29" s="10" t="s">
        <v>22</v>
      </c>
      <c r="E29" s="10" t="s">
        <v>15</v>
      </c>
      <c r="F29" s="11">
        <v>42005</v>
      </c>
      <c r="G29" s="11">
        <v>42369</v>
      </c>
      <c r="H29" s="13">
        <f>KF2A!H16</f>
        <v>10302</v>
      </c>
      <c r="I29" s="14">
        <f>KF2A!I16</f>
        <v>10777194.751799999</v>
      </c>
      <c r="J29" s="14">
        <f>KF2A!J16</f>
        <v>8244658.79</v>
      </c>
      <c r="K29" s="15">
        <f>1-(J29/I29)</f>
        <v>0.23499027531046668</v>
      </c>
      <c r="L29" s="421">
        <f>KF2A!L16</f>
        <v>0.23499999999999999</v>
      </c>
      <c r="M29" s="421"/>
      <c r="N29" s="63">
        <f>K29-L29</f>
        <v>-9.724689533308073E-6</v>
      </c>
      <c r="O29" s="407">
        <f>N29*I29</f>
        <v>-104.80487300125215</v>
      </c>
      <c r="P29" s="407"/>
    </row>
    <row r="30" spans="1:18" s="77" customFormat="1" ht="15" customHeight="1">
      <c r="A30" s="7">
        <v>43661</v>
      </c>
      <c r="B30" s="8"/>
      <c r="C30" s="9">
        <v>2</v>
      </c>
      <c r="D30" s="10" t="s">
        <v>37</v>
      </c>
      <c r="E30" s="10" t="s">
        <v>15</v>
      </c>
      <c r="F30" s="11">
        <v>42005</v>
      </c>
      <c r="G30" s="11">
        <v>42369</v>
      </c>
      <c r="H30" s="13">
        <f>'6648'!H16</f>
        <v>5216</v>
      </c>
      <c r="I30" s="14">
        <f>'6648'!I16</f>
        <v>4901835.0885000005</v>
      </c>
      <c r="J30" s="14">
        <f>'6648'!J16</f>
        <v>3739120.4099999997</v>
      </c>
      <c r="K30" s="15">
        <f>1-(J30/I30)</f>
        <v>0.23719987668042919</v>
      </c>
      <c r="L30" s="421">
        <f>'6648'!L16</f>
        <v>0.23499999999999999</v>
      </c>
      <c r="M30" s="421"/>
      <c r="N30" s="15">
        <f>K30-L30</f>
        <v>2.1998766804292025E-3</v>
      </c>
      <c r="O30" s="422">
        <f>N30*I30</f>
        <v>10783.432702500768</v>
      </c>
      <c r="P30" s="423"/>
    </row>
    <row r="31" spans="1:18">
      <c r="D31" s="78" t="s">
        <v>19</v>
      </c>
      <c r="E31" s="79"/>
      <c r="F31" s="79"/>
      <c r="G31" s="79"/>
      <c r="H31" s="80">
        <f>SUM(H29:H30)</f>
        <v>15518</v>
      </c>
      <c r="I31" s="81">
        <f>SUM(I29:I30)</f>
        <v>15679029.840299999</v>
      </c>
      <c r="J31" s="81">
        <f>SUM(J29:J30)</f>
        <v>11983779.199999999</v>
      </c>
      <c r="K31" s="109">
        <f>1-(J31/I31)</f>
        <v>0.23568107707799957</v>
      </c>
      <c r="L31" s="82"/>
      <c r="M31" s="108">
        <f>L29</f>
        <v>0.23499999999999999</v>
      </c>
      <c r="N31" s="108">
        <f>K31-M31</f>
        <v>6.8107707799958117E-4</v>
      </c>
      <c r="O31" s="107">
        <f>SUM(O29:P30)</f>
        <v>10678.627829499515</v>
      </c>
      <c r="P31" s="110">
        <f>N31*I31</f>
        <v>10678.627829499763</v>
      </c>
      <c r="R31" s="175"/>
    </row>
    <row r="32" spans="1:18">
      <c r="R32" s="175"/>
    </row>
    <row r="33" spans="1:18" s="77" customFormat="1" ht="15" customHeight="1">
      <c r="A33" s="7">
        <v>18818</v>
      </c>
      <c r="B33" s="8"/>
      <c r="C33" s="9">
        <v>2</v>
      </c>
      <c r="D33" s="10" t="s">
        <v>23</v>
      </c>
      <c r="E33" s="10" t="s">
        <v>15</v>
      </c>
      <c r="F33" s="11">
        <v>42005</v>
      </c>
      <c r="G33" s="11">
        <v>42369</v>
      </c>
      <c r="H33" s="13">
        <f>KF2A!H17</f>
        <v>39679</v>
      </c>
      <c r="I33" s="14">
        <f>KF2A!I17</f>
        <v>13825730.078599999</v>
      </c>
      <c r="J33" s="14">
        <f>KF2A!J17</f>
        <v>2595573.92</v>
      </c>
      <c r="K33" s="15">
        <f>1-(J33/I33)</f>
        <v>0.81226496501493761</v>
      </c>
      <c r="L33" s="421">
        <f>KF2A!L17</f>
        <v>0.78</v>
      </c>
      <c r="M33" s="421"/>
      <c r="N33" s="15">
        <f>K33-L33</f>
        <v>3.2264965014937586E-2</v>
      </c>
      <c r="O33" s="407">
        <f>N33*I33</f>
        <v>446086.69729199924</v>
      </c>
      <c r="P33" s="407"/>
      <c r="R33" s="174"/>
    </row>
    <row r="34" spans="1:18" s="77" customFormat="1" ht="15" customHeight="1">
      <c r="A34" s="7">
        <v>43664</v>
      </c>
      <c r="B34" s="8"/>
      <c r="C34" s="9">
        <v>2</v>
      </c>
      <c r="D34" s="10" t="s">
        <v>38</v>
      </c>
      <c r="E34" s="10" t="s">
        <v>15</v>
      </c>
      <c r="F34" s="11">
        <v>42005</v>
      </c>
      <c r="G34" s="11">
        <v>42369</v>
      </c>
      <c r="H34" s="13">
        <f>'6648'!H17</f>
        <v>21885</v>
      </c>
      <c r="I34" s="14">
        <f>'6648'!I17</f>
        <v>7056014.7415000005</v>
      </c>
      <c r="J34" s="14">
        <f>'6648'!J17</f>
        <v>1525539.77</v>
      </c>
      <c r="K34" s="15">
        <f>1-(J34/I34)</f>
        <v>0.78379583576724587</v>
      </c>
      <c r="L34" s="421">
        <f>'6648'!L17</f>
        <v>0.78</v>
      </c>
      <c r="M34" s="421"/>
      <c r="N34" s="16">
        <f>K34-L34</f>
        <v>3.7958357672458476E-3</v>
      </c>
      <c r="O34" s="426">
        <f>N34*I34</f>
        <v>26783.473129999664</v>
      </c>
      <c r="P34" s="426"/>
      <c r="R34" s="174"/>
    </row>
    <row r="35" spans="1:18">
      <c r="D35" s="78" t="s">
        <v>19</v>
      </c>
      <c r="E35" s="79"/>
      <c r="F35" s="79"/>
      <c r="G35" s="79"/>
      <c r="H35" s="80">
        <f>SUM(H33:H34)</f>
        <v>61564</v>
      </c>
      <c r="I35" s="81">
        <f>SUM(I33:I34)</f>
        <v>20881744.820099998</v>
      </c>
      <c r="J35" s="81">
        <f>SUM(J33:J34)</f>
        <v>4121113.69</v>
      </c>
      <c r="K35" s="109">
        <f>1-(J35/I35)</f>
        <v>0.80264514649019336</v>
      </c>
      <c r="L35" s="82"/>
      <c r="M35" s="108">
        <f>L33</f>
        <v>0.78</v>
      </c>
      <c r="N35" s="108">
        <f>K35-M35</f>
        <v>2.2645146490193335E-2</v>
      </c>
      <c r="O35" s="107">
        <f>SUM(O33:P34)</f>
        <v>472870.17042199889</v>
      </c>
      <c r="P35" s="110">
        <f>N35*I35</f>
        <v>472870.17042200034</v>
      </c>
    </row>
    <row r="36" spans="1:18" s="77" customFormat="1" ht="15" customHeight="1">
      <c r="A36" s="7"/>
      <c r="B36" s="8"/>
      <c r="C36" s="9"/>
      <c r="D36" s="10"/>
      <c r="E36" s="10"/>
      <c r="F36" s="11"/>
      <c r="G36" s="12"/>
      <c r="H36" s="13"/>
      <c r="I36" s="14"/>
      <c r="J36" s="14"/>
      <c r="K36" s="15"/>
      <c r="L36" s="15"/>
      <c r="M36" s="15"/>
      <c r="N36" s="16"/>
      <c r="O36" s="17"/>
      <c r="P36" s="17"/>
    </row>
    <row r="37" spans="1:18" s="77" customFormat="1" ht="15" customHeight="1">
      <c r="A37" s="7">
        <v>18822</v>
      </c>
      <c r="B37" s="8"/>
      <c r="C37" s="9">
        <v>2</v>
      </c>
      <c r="D37" s="10" t="s">
        <v>42</v>
      </c>
      <c r="E37" s="10" t="s">
        <v>15</v>
      </c>
      <c r="F37" s="11">
        <v>42005</v>
      </c>
      <c r="G37" s="11">
        <v>42369</v>
      </c>
      <c r="H37" s="13">
        <f>KF2A!H19</f>
        <v>6718</v>
      </c>
      <c r="I37" s="14">
        <f>KF2A!I19</f>
        <v>46939231.575800002</v>
      </c>
      <c r="J37" s="14">
        <f>KF2A!J19</f>
        <v>40572918.129999995</v>
      </c>
      <c r="K37" s="15">
        <f>1-(J37/I37)</f>
        <v>0.13562883822500038</v>
      </c>
      <c r="L37" s="421">
        <f>KF2A!L19</f>
        <v>0.13500000000000001</v>
      </c>
      <c r="M37" s="421"/>
      <c r="N37" s="63">
        <f>K37-L37</f>
        <v>6.2883822500037212E-4</v>
      </c>
      <c r="O37" s="407">
        <f>N37*I37</f>
        <v>29517.183067007492</v>
      </c>
      <c r="P37" s="407"/>
    </row>
    <row r="38" spans="1:18" s="77" customFormat="1" ht="15" customHeight="1">
      <c r="A38" s="7">
        <v>43668</v>
      </c>
      <c r="B38" s="8"/>
      <c r="C38" s="9">
        <v>2</v>
      </c>
      <c r="D38" s="10" t="s">
        <v>43</v>
      </c>
      <c r="E38" s="10" t="s">
        <v>15</v>
      </c>
      <c r="F38" s="11">
        <v>42005</v>
      </c>
      <c r="G38" s="11">
        <v>42369</v>
      </c>
      <c r="H38" s="13">
        <f>'6648'!H18</f>
        <v>2338</v>
      </c>
      <c r="I38" s="14">
        <f>'6648'!I18</f>
        <v>17783621.976799998</v>
      </c>
      <c r="J38" s="14">
        <f>'6648'!J18</f>
        <v>15383720.960000003</v>
      </c>
      <c r="K38" s="15">
        <f>1-(J38/I38)</f>
        <v>0.13495006922272845</v>
      </c>
      <c r="L38" s="421">
        <f>'6648'!L18</f>
        <v>0.13500000000000001</v>
      </c>
      <c r="M38" s="421"/>
      <c r="N38" s="15">
        <f>K38-L38</f>
        <v>-4.9930777271556259E-5</v>
      </c>
      <c r="O38" s="422">
        <f>N38*I38</f>
        <v>-887.95006800515375</v>
      </c>
      <c r="P38" s="423"/>
    </row>
    <row r="39" spans="1:18">
      <c r="D39" s="78" t="s">
        <v>19</v>
      </c>
      <c r="E39" s="79"/>
      <c r="F39" s="79"/>
      <c r="G39" s="79"/>
      <c r="H39" s="80">
        <f>SUM(H37:H38)</f>
        <v>9056</v>
      </c>
      <c r="I39" s="81">
        <f>SUM(I37:I38)</f>
        <v>64722853.552599996</v>
      </c>
      <c r="J39" s="81">
        <f>SUM(J37:J38)</f>
        <v>55956639.089999996</v>
      </c>
      <c r="K39" s="109">
        <f>1-(J39/I39)</f>
        <v>0.13544233576592435</v>
      </c>
      <c r="L39" s="82"/>
      <c r="M39" s="108">
        <f>L37</f>
        <v>0.13500000000000001</v>
      </c>
      <c r="N39" s="113">
        <f>K39-M39</f>
        <v>4.4233576592433987E-4</v>
      </c>
      <c r="O39" s="107">
        <f>SUM(O37:P38)</f>
        <v>28629.232999002339</v>
      </c>
      <c r="P39" s="110">
        <f>N39*I39</f>
        <v>28629.232998998203</v>
      </c>
    </row>
    <row r="40" spans="1:18">
      <c r="D40" s="162"/>
      <c r="E40" s="163"/>
      <c r="F40" s="163"/>
      <c r="G40" s="163"/>
      <c r="H40" s="164"/>
      <c r="I40" s="165"/>
      <c r="J40" s="165"/>
      <c r="K40" s="166"/>
      <c r="L40" s="167"/>
      <c r="M40" s="168"/>
      <c r="N40" s="169"/>
      <c r="O40" s="170"/>
      <c r="P40" s="171"/>
    </row>
    <row r="41" spans="1:18" s="77" customFormat="1" ht="15" customHeight="1">
      <c r="A41" s="7">
        <v>18821</v>
      </c>
      <c r="B41" s="8"/>
      <c r="C41" s="9">
        <v>2</v>
      </c>
      <c r="D41" s="10" t="s">
        <v>44</v>
      </c>
      <c r="E41" s="10" t="s">
        <v>15</v>
      </c>
      <c r="F41" s="11">
        <v>42005</v>
      </c>
      <c r="G41" s="11">
        <v>42369</v>
      </c>
      <c r="H41" s="13">
        <f>KF2A!H18</f>
        <v>534</v>
      </c>
      <c r="I41" s="14">
        <f>KF2A!I18</f>
        <v>697769.91540000017</v>
      </c>
      <c r="J41" s="14">
        <f>KF2A!J18</f>
        <v>499364.86000000004</v>
      </c>
      <c r="K41" s="15">
        <f>1-(J41/I41)</f>
        <v>0.28434165907864262</v>
      </c>
      <c r="L41" s="421">
        <f>KF2A!L18</f>
        <v>0.5</v>
      </c>
      <c r="M41" s="421"/>
      <c r="N41" s="63">
        <f>K41-L41</f>
        <v>-0.21565834092135738</v>
      </c>
      <c r="O41" s="407">
        <f>N41*I41</f>
        <v>-150479.90229999993</v>
      </c>
      <c r="P41" s="407"/>
    </row>
    <row r="42" spans="1:18" s="77" customFormat="1" ht="15" customHeight="1">
      <c r="A42" s="7">
        <v>43669</v>
      </c>
      <c r="B42" s="8"/>
      <c r="C42" s="9">
        <v>2</v>
      </c>
      <c r="D42" s="10" t="s">
        <v>45</v>
      </c>
      <c r="E42" s="10" t="s">
        <v>15</v>
      </c>
      <c r="F42" s="11">
        <v>42005</v>
      </c>
      <c r="G42" s="11">
        <v>42369</v>
      </c>
      <c r="H42" s="13">
        <f>'6648'!H19</f>
        <v>135</v>
      </c>
      <c r="I42" s="14">
        <f>'6648'!I19</f>
        <v>612798.68500000006</v>
      </c>
      <c r="J42" s="14">
        <f>'6648'!J19</f>
        <v>240357.14</v>
      </c>
      <c r="K42" s="15">
        <f>1-(J42/I42)</f>
        <v>0.60777144944428207</v>
      </c>
      <c r="L42" s="421">
        <f>'6648'!L19</f>
        <v>0.5</v>
      </c>
      <c r="M42" s="421"/>
      <c r="N42" s="15">
        <f>K42-L42</f>
        <v>0.10777144944428207</v>
      </c>
      <c r="O42" s="407">
        <f>N42*I42</f>
        <v>66042.202500000043</v>
      </c>
      <c r="P42" s="407"/>
    </row>
    <row r="43" spans="1:18">
      <c r="D43" s="78" t="s">
        <v>19</v>
      </c>
      <c r="E43" s="79"/>
      <c r="F43" s="79"/>
      <c r="G43" s="79"/>
      <c r="H43" s="80">
        <f>SUM(H41:H42)</f>
        <v>669</v>
      </c>
      <c r="I43" s="81">
        <f>SUM(I41:I42)</f>
        <v>1310568.6004000003</v>
      </c>
      <c r="J43" s="81">
        <f>SUM(J41:J42)</f>
        <v>739722</v>
      </c>
      <c r="K43" s="109">
        <f>1-(J43/I43)</f>
        <v>0.43557170546110402</v>
      </c>
      <c r="L43" s="82"/>
      <c r="M43" s="108">
        <f>L41</f>
        <v>0.5</v>
      </c>
      <c r="N43" s="113">
        <f>K43-M43</f>
        <v>-6.442829453889598E-2</v>
      </c>
      <c r="O43" s="107">
        <f>SUM(O41:P42)</f>
        <v>-84437.699799999886</v>
      </c>
      <c r="P43" s="112">
        <f>N43*I43</f>
        <v>-84437.699799999886</v>
      </c>
    </row>
    <row r="44" spans="1:18" s="77" customFormat="1" ht="15" customHeight="1" thickBot="1">
      <c r="A44" s="7"/>
      <c r="B44" s="52"/>
      <c r="C44" s="53"/>
      <c r="D44" s="54"/>
      <c r="E44" s="54"/>
      <c r="F44" s="55"/>
      <c r="G44" s="56"/>
      <c r="H44" s="57"/>
      <c r="I44" s="58"/>
      <c r="J44" s="58"/>
      <c r="K44" s="59"/>
      <c r="L44" s="59"/>
      <c r="M44" s="59"/>
      <c r="N44" s="60"/>
      <c r="O44" s="61"/>
      <c r="P44" s="61"/>
    </row>
    <row r="45" spans="1:18" s="77" customFormat="1" ht="18" customHeight="1" thickBot="1">
      <c r="A45" s="83"/>
      <c r="B45" s="84" t="s">
        <v>13</v>
      </c>
      <c r="C45" s="85"/>
      <c r="D45" s="86" t="s">
        <v>36</v>
      </c>
      <c r="E45" s="87"/>
      <c r="F45" s="87"/>
      <c r="G45" s="87"/>
      <c r="H45" s="88">
        <f>H31+H35+H43+H39</f>
        <v>86807</v>
      </c>
      <c r="I45" s="89">
        <f>I31+I35+I43+I39</f>
        <v>102594196.8134</v>
      </c>
      <c r="J45" s="89">
        <f>J31+J35+J43+J39</f>
        <v>72801253.979999989</v>
      </c>
      <c r="K45" s="90"/>
      <c r="L45" s="398"/>
      <c r="M45" s="398"/>
      <c r="N45" s="91"/>
      <c r="O45" s="424">
        <f>P43</f>
        <v>-84437.699799999886</v>
      </c>
      <c r="P45" s="425"/>
    </row>
    <row r="46" spans="1:18" s="77" customFormat="1" ht="18" customHeight="1">
      <c r="A46" s="92"/>
      <c r="B46" s="92"/>
      <c r="C46" s="92"/>
      <c r="D46" s="92"/>
      <c r="E46" s="92"/>
      <c r="F46" s="92"/>
      <c r="G46" s="92"/>
      <c r="H46" s="92"/>
      <c r="I46" s="92"/>
      <c r="J46" s="92"/>
      <c r="K46" s="92"/>
      <c r="L46" s="420"/>
      <c r="M46" s="420"/>
      <c r="N46" s="92"/>
      <c r="O46" s="420"/>
      <c r="P46" s="420"/>
    </row>
    <row r="47" spans="1:18" s="77" customFormat="1" ht="20.25" customHeight="1">
      <c r="A47" s="413" t="s">
        <v>24</v>
      </c>
      <c r="B47" s="413"/>
      <c r="C47" s="413"/>
      <c r="D47" s="413"/>
      <c r="E47" s="413"/>
      <c r="F47" s="413"/>
      <c r="G47" s="413"/>
      <c r="H47" s="413"/>
      <c r="I47" s="413"/>
      <c r="J47" s="413"/>
      <c r="K47" s="413"/>
      <c r="L47" s="413"/>
      <c r="M47" s="413"/>
      <c r="N47" s="413"/>
      <c r="O47" s="413"/>
      <c r="P47" s="413"/>
    </row>
    <row r="48" spans="1:18" s="1" customFormat="1" ht="36" customHeight="1">
      <c r="A48" s="3" t="s">
        <v>2</v>
      </c>
      <c r="B48" s="4"/>
      <c r="C48" s="4"/>
      <c r="D48" s="5" t="s">
        <v>3</v>
      </c>
      <c r="E48" s="5" t="s">
        <v>4</v>
      </c>
      <c r="F48" s="414" t="s">
        <v>5</v>
      </c>
      <c r="G48" s="414"/>
      <c r="H48" s="6" t="s">
        <v>6</v>
      </c>
      <c r="I48" s="75" t="s">
        <v>75</v>
      </c>
      <c r="J48" s="4"/>
      <c r="K48" s="5" t="s">
        <v>25</v>
      </c>
      <c r="L48" s="415" t="s">
        <v>26</v>
      </c>
      <c r="M48" s="415"/>
      <c r="N48" s="5" t="s">
        <v>12</v>
      </c>
      <c r="O48" s="415" t="s">
        <v>12</v>
      </c>
      <c r="P48" s="415"/>
    </row>
    <row r="49" spans="1:18" s="77" customFormat="1" ht="15" customHeight="1">
      <c r="A49" s="7">
        <v>18823</v>
      </c>
      <c r="B49" s="28">
        <v>2</v>
      </c>
      <c r="C49" s="29"/>
      <c r="D49" s="10" t="s">
        <v>46</v>
      </c>
      <c r="E49" s="10" t="s">
        <v>27</v>
      </c>
      <c r="F49" s="11">
        <v>42005</v>
      </c>
      <c r="G49" s="11">
        <v>42369</v>
      </c>
      <c r="H49" s="13">
        <f>KF2A!H24</f>
        <v>331182</v>
      </c>
      <c r="I49" s="116">
        <f>KF2A!I24</f>
        <v>172936.64</v>
      </c>
      <c r="J49" s="31"/>
      <c r="K49" s="14">
        <f>KF2A!K24</f>
        <v>0.52218007017289592</v>
      </c>
      <c r="L49" s="406">
        <f>KF2A!L24</f>
        <v>0.5</v>
      </c>
      <c r="M49" s="406">
        <f>KF2A!M24</f>
        <v>-2.2180070172895916E-2</v>
      </c>
      <c r="N49" s="93">
        <f>L49-K49</f>
        <v>-2.2180070172895916E-2</v>
      </c>
      <c r="O49" s="32">
        <f>KF2A!N24</f>
        <v>-7345.6400000000149</v>
      </c>
      <c r="P49" s="17">
        <f>H49*N49</f>
        <v>-7345.6400000000149</v>
      </c>
    </row>
    <row r="50" spans="1:18" s="77" customFormat="1" ht="15" customHeight="1">
      <c r="A50" s="7">
        <v>43670</v>
      </c>
      <c r="B50" s="28">
        <v>2</v>
      </c>
      <c r="C50" s="29"/>
      <c r="D50" s="10" t="s">
        <v>47</v>
      </c>
      <c r="E50" s="10" t="s">
        <v>27</v>
      </c>
      <c r="F50" s="11">
        <v>42005</v>
      </c>
      <c r="G50" s="11">
        <v>42369</v>
      </c>
      <c r="H50" s="13">
        <f>'6648'!H24</f>
        <v>217313</v>
      </c>
      <c r="I50" s="116">
        <f>'6648'!I24</f>
        <v>95646.43</v>
      </c>
      <c r="J50" s="31"/>
      <c r="K50" s="14">
        <f>'6648'!K24</f>
        <v>0.44013211358731413</v>
      </c>
      <c r="L50" s="14">
        <f>KF2A!L25</f>
        <v>0.55000000000000004</v>
      </c>
      <c r="M50" s="14">
        <f>'6648'!L24</f>
        <v>0.5</v>
      </c>
      <c r="N50" s="62">
        <f>M50-K50</f>
        <v>5.9867886412685867E-2</v>
      </c>
      <c r="O50" s="407">
        <f>N50*H50</f>
        <v>13010.070000000003</v>
      </c>
      <c r="P50" s="407">
        <f>H50*N50</f>
        <v>13010.070000000003</v>
      </c>
    </row>
    <row r="51" spans="1:18">
      <c r="D51" s="78" t="s">
        <v>19</v>
      </c>
      <c r="E51" s="79"/>
      <c r="F51" s="79"/>
      <c r="G51" s="79"/>
      <c r="H51" s="80">
        <f>SUM(H49:H50)</f>
        <v>548495</v>
      </c>
      <c r="I51" s="117">
        <f>SUM(I49:I50)</f>
        <v>268583.07</v>
      </c>
      <c r="J51" s="81"/>
      <c r="K51" s="117">
        <f>I51/H51</f>
        <v>0.4896727773270495</v>
      </c>
      <c r="L51" s="402">
        <f>L49</f>
        <v>0.5</v>
      </c>
      <c r="M51" s="403"/>
      <c r="N51" s="121">
        <f>L51-K51</f>
        <v>1.0327222672950498E-2</v>
      </c>
      <c r="O51" s="408">
        <f>O49+O50</f>
        <v>5664.4299999999885</v>
      </c>
      <c r="P51" s="408"/>
      <c r="R51" s="120"/>
    </row>
    <row r="52" spans="1:18" s="77" customFormat="1" ht="15" customHeight="1">
      <c r="A52" s="7"/>
      <c r="B52" s="28"/>
      <c r="C52" s="29"/>
      <c r="D52" s="10"/>
      <c r="E52" s="10"/>
      <c r="F52" s="30"/>
      <c r="G52" s="12"/>
      <c r="H52" s="13"/>
      <c r="I52" s="118"/>
      <c r="J52" s="31"/>
      <c r="K52" s="14"/>
      <c r="L52" s="14"/>
      <c r="M52" s="14"/>
      <c r="N52" s="17"/>
      <c r="O52" s="17"/>
      <c r="P52" s="17"/>
    </row>
    <row r="53" spans="1:18" s="77" customFormat="1" ht="15" customHeight="1">
      <c r="A53" s="7">
        <v>18824</v>
      </c>
      <c r="B53" s="28">
        <v>2</v>
      </c>
      <c r="C53" s="29"/>
      <c r="D53" s="10" t="s">
        <v>48</v>
      </c>
      <c r="E53" s="10" t="s">
        <v>27</v>
      </c>
      <c r="F53" s="11">
        <v>42005</v>
      </c>
      <c r="G53" s="11">
        <v>42369</v>
      </c>
      <c r="H53" s="13">
        <f>KF2A!H25</f>
        <v>1550405</v>
      </c>
      <c r="I53" s="73">
        <f>KF2A!I25</f>
        <v>818637.87</v>
      </c>
      <c r="J53" s="31"/>
      <c r="K53" s="14">
        <f>KF2A!K25</f>
        <v>0.52801549917602175</v>
      </c>
      <c r="L53" s="406">
        <f>KF2A!L25</f>
        <v>0.55000000000000004</v>
      </c>
      <c r="M53" s="406">
        <f>KF2A!M25</f>
        <v>2.1984500823978292E-2</v>
      </c>
      <c r="N53" s="62">
        <f>L53-K53</f>
        <v>2.1984500823978292E-2</v>
      </c>
      <c r="O53" s="407">
        <f>N53*H53</f>
        <v>34084.880000000063</v>
      </c>
      <c r="P53" s="407">
        <f>H53*N53</f>
        <v>34084.880000000063</v>
      </c>
    </row>
    <row r="54" spans="1:18" s="77" customFormat="1" ht="15" customHeight="1">
      <c r="A54" s="7">
        <v>43672</v>
      </c>
      <c r="B54" s="28">
        <v>2</v>
      </c>
      <c r="C54" s="29"/>
      <c r="D54" s="10" t="s">
        <v>49</v>
      </c>
      <c r="E54" s="10" t="s">
        <v>27</v>
      </c>
      <c r="F54" s="11">
        <v>42005</v>
      </c>
      <c r="G54" s="11">
        <v>42369</v>
      </c>
      <c r="H54" s="13">
        <f>'6648'!H25</f>
        <v>1062002</v>
      </c>
      <c r="I54" s="73">
        <f>'6648'!I25</f>
        <v>878109.03000000014</v>
      </c>
      <c r="J54" s="31"/>
      <c r="K54" s="14">
        <f>'6648'!K25</f>
        <v>0.82684310387362747</v>
      </c>
      <c r="L54" s="406">
        <f>'6648'!L25</f>
        <v>0.55000000000000004</v>
      </c>
      <c r="M54" s="406">
        <f>'6648'!M25</f>
        <v>-0.27684310387362743</v>
      </c>
      <c r="N54" s="62">
        <f>L54-K54</f>
        <v>-0.27684310387362743</v>
      </c>
      <c r="O54" s="407">
        <f>N54*H54</f>
        <v>-294007.93000000005</v>
      </c>
      <c r="P54" s="407">
        <f>H54*N54</f>
        <v>-294007.93000000005</v>
      </c>
    </row>
    <row r="55" spans="1:18">
      <c r="D55" s="78" t="s">
        <v>19</v>
      </c>
      <c r="E55" s="79"/>
      <c r="F55" s="79"/>
      <c r="G55" s="79"/>
      <c r="H55" s="80">
        <f>SUM(H53:H54)</f>
        <v>2612407</v>
      </c>
      <c r="I55" s="119">
        <f>SUM(I53:I54)</f>
        <v>1696746.9000000001</v>
      </c>
      <c r="J55" s="81"/>
      <c r="K55" s="117">
        <f>I55/H55</f>
        <v>0.64949561840861714</v>
      </c>
      <c r="L55" s="402">
        <f>L53</f>
        <v>0.55000000000000004</v>
      </c>
      <c r="M55" s="403"/>
      <c r="N55" s="122">
        <f>L55-K55</f>
        <v>-9.9495618408617092E-2</v>
      </c>
      <c r="O55" s="404">
        <f>O53+O54</f>
        <v>-259923.05</v>
      </c>
      <c r="P55" s="405"/>
      <c r="R55" s="175"/>
    </row>
    <row r="56" spans="1:18" s="77" customFormat="1" ht="15" customHeight="1">
      <c r="A56" s="7"/>
      <c r="B56" s="28"/>
      <c r="C56" s="29"/>
      <c r="D56" s="10"/>
      <c r="E56" s="10"/>
      <c r="F56" s="30"/>
      <c r="G56" s="12"/>
      <c r="H56" s="13"/>
      <c r="I56" s="118"/>
      <c r="J56" s="31"/>
      <c r="K56" s="14"/>
      <c r="L56" s="14"/>
      <c r="M56" s="14"/>
      <c r="N56" s="32"/>
      <c r="O56" s="17"/>
      <c r="P56" s="17"/>
      <c r="R56" s="174"/>
    </row>
    <row r="57" spans="1:18" s="77" customFormat="1" ht="15" customHeight="1">
      <c r="A57" s="7">
        <v>18825</v>
      </c>
      <c r="B57" s="28">
        <v>2</v>
      </c>
      <c r="C57" s="29"/>
      <c r="D57" s="10" t="s">
        <v>50</v>
      </c>
      <c r="E57" s="10" t="s">
        <v>27</v>
      </c>
      <c r="F57" s="11">
        <v>42005</v>
      </c>
      <c r="G57" s="11">
        <v>42369</v>
      </c>
      <c r="H57" s="13">
        <f>KF2A!H26</f>
        <v>10302</v>
      </c>
      <c r="I57" s="73">
        <f>KF2A!I26</f>
        <v>0</v>
      </c>
      <c r="J57" s="31"/>
      <c r="K57" s="14">
        <f>KF2A!K26</f>
        <v>0</v>
      </c>
      <c r="L57" s="416">
        <f>KF2A!L26</f>
        <v>0</v>
      </c>
      <c r="M57" s="417">
        <f>KF2A!M26</f>
        <v>0</v>
      </c>
      <c r="N57" s="62">
        <f>L57-K57</f>
        <v>0</v>
      </c>
      <c r="O57" s="418">
        <f>N57*H57</f>
        <v>0</v>
      </c>
      <c r="P57" s="419">
        <f>H57*N57</f>
        <v>0</v>
      </c>
      <c r="R57" s="174"/>
    </row>
    <row r="58" spans="1:18" s="77" customFormat="1" ht="15" customHeight="1">
      <c r="A58" s="7">
        <v>43675</v>
      </c>
      <c r="B58" s="28">
        <v>2</v>
      </c>
      <c r="C58" s="29"/>
      <c r="D58" s="10" t="s">
        <v>51</v>
      </c>
      <c r="E58" s="10" t="s">
        <v>27</v>
      </c>
      <c r="F58" s="11">
        <v>42005</v>
      </c>
      <c r="G58" s="11">
        <v>42369</v>
      </c>
      <c r="H58" s="13">
        <f>'6648'!H26</f>
        <v>5216</v>
      </c>
      <c r="I58" s="73">
        <f>'6648'!I26</f>
        <v>0</v>
      </c>
      <c r="J58" s="31"/>
      <c r="K58" s="14">
        <f>'6648'!K26</f>
        <v>0</v>
      </c>
      <c r="L58" s="409">
        <f>'6648'!L26</f>
        <v>0</v>
      </c>
      <c r="M58" s="410">
        <f>'6648'!M26</f>
        <v>0</v>
      </c>
      <c r="N58" s="62">
        <f>L58-K58</f>
        <v>0</v>
      </c>
      <c r="O58" s="411">
        <f>N58*H58</f>
        <v>0</v>
      </c>
      <c r="P58" s="412">
        <f>H58*N58</f>
        <v>0</v>
      </c>
      <c r="R58" s="174"/>
    </row>
    <row r="59" spans="1:18">
      <c r="D59" s="78" t="s">
        <v>19</v>
      </c>
      <c r="E59" s="79"/>
      <c r="F59" s="79"/>
      <c r="G59" s="79"/>
      <c r="H59" s="80">
        <f>SUM(H57:H58)</f>
        <v>15518</v>
      </c>
      <c r="I59" s="119">
        <f>SUM(I57:I58)</f>
        <v>0</v>
      </c>
      <c r="J59" s="81"/>
      <c r="K59" s="117">
        <f>I59/H59</f>
        <v>0</v>
      </c>
      <c r="L59" s="402">
        <f>L57</f>
        <v>0</v>
      </c>
      <c r="M59" s="403"/>
      <c r="N59" s="121">
        <f>L59-K59</f>
        <v>0</v>
      </c>
      <c r="O59" s="404">
        <f>O57+O58</f>
        <v>0</v>
      </c>
      <c r="P59" s="405"/>
      <c r="R59" s="175"/>
    </row>
    <row r="60" spans="1:18" s="77" customFormat="1" ht="15" customHeight="1">
      <c r="A60" s="7"/>
      <c r="B60" s="28"/>
      <c r="C60" s="29"/>
      <c r="D60" s="10"/>
      <c r="E60" s="10"/>
      <c r="F60" s="30"/>
      <c r="G60" s="12"/>
      <c r="H60" s="13"/>
      <c r="I60" s="118"/>
      <c r="J60" s="31"/>
      <c r="K60" s="14"/>
      <c r="L60" s="14"/>
      <c r="M60" s="14"/>
      <c r="N60" s="32"/>
      <c r="O60" s="17"/>
      <c r="P60" s="17"/>
      <c r="R60" s="174"/>
    </row>
    <row r="61" spans="1:18" s="77" customFormat="1" ht="15" customHeight="1">
      <c r="A61" s="7">
        <v>18826</v>
      </c>
      <c r="B61" s="28">
        <v>2</v>
      </c>
      <c r="C61" s="29"/>
      <c r="D61" s="10" t="s">
        <v>52</v>
      </c>
      <c r="E61" s="10" t="s">
        <v>27</v>
      </c>
      <c r="F61" s="11">
        <v>42005</v>
      </c>
      <c r="G61" s="11">
        <v>42369</v>
      </c>
      <c r="H61" s="13">
        <f>KF2A!H27</f>
        <v>39679</v>
      </c>
      <c r="I61" s="73">
        <f>KF2A!I27</f>
        <v>0</v>
      </c>
      <c r="J61" s="31"/>
      <c r="K61" s="14">
        <f>KF2A!K27</f>
        <v>0</v>
      </c>
      <c r="L61" s="406">
        <f>KF2A!L27</f>
        <v>0</v>
      </c>
      <c r="M61" s="406">
        <f>KF2A!M27</f>
        <v>0</v>
      </c>
      <c r="N61" s="62">
        <f>L61-K61</f>
        <v>0</v>
      </c>
      <c r="O61" s="407">
        <f>N61*H61</f>
        <v>0</v>
      </c>
      <c r="P61" s="407">
        <f>H61*N61</f>
        <v>0</v>
      </c>
      <c r="R61" s="174"/>
    </row>
    <row r="62" spans="1:18" s="77" customFormat="1" ht="15" customHeight="1">
      <c r="A62" s="7">
        <v>43679</v>
      </c>
      <c r="B62" s="28">
        <v>2</v>
      </c>
      <c r="C62" s="29"/>
      <c r="D62" s="10" t="s">
        <v>53</v>
      </c>
      <c r="E62" s="10" t="s">
        <v>27</v>
      </c>
      <c r="F62" s="11">
        <v>42005</v>
      </c>
      <c r="G62" s="11">
        <v>42369</v>
      </c>
      <c r="H62" s="13">
        <f>'6648'!H27</f>
        <v>21885</v>
      </c>
      <c r="I62" s="73">
        <f>'6648'!I27</f>
        <v>0</v>
      </c>
      <c r="J62" s="31"/>
      <c r="K62" s="14">
        <f>'6648'!K27</f>
        <v>0</v>
      </c>
      <c r="L62" s="406">
        <f>'6648'!L27</f>
        <v>0</v>
      </c>
      <c r="M62" s="406">
        <f>'6648'!M27</f>
        <v>0</v>
      </c>
      <c r="N62" s="62">
        <f>L62-K62</f>
        <v>0</v>
      </c>
      <c r="O62" s="407">
        <f>N62*H62</f>
        <v>0</v>
      </c>
      <c r="P62" s="407">
        <f>H62*N62</f>
        <v>0</v>
      </c>
      <c r="R62" s="174"/>
    </row>
    <row r="63" spans="1:18">
      <c r="D63" s="78" t="s">
        <v>19</v>
      </c>
      <c r="E63" s="79"/>
      <c r="F63" s="79"/>
      <c r="G63" s="79"/>
      <c r="H63" s="80">
        <f>SUM(H61:H62)</f>
        <v>61564</v>
      </c>
      <c r="I63" s="119">
        <f>SUM(I61:I62)</f>
        <v>0</v>
      </c>
      <c r="J63" s="81"/>
      <c r="K63" s="117">
        <f>I63/H63</f>
        <v>0</v>
      </c>
      <c r="L63" s="402">
        <f>L61</f>
        <v>0</v>
      </c>
      <c r="M63" s="403"/>
      <c r="N63" s="121">
        <f>L63-K63</f>
        <v>0</v>
      </c>
      <c r="O63" s="408">
        <f>O61+O62</f>
        <v>0</v>
      </c>
      <c r="P63" s="408"/>
    </row>
    <row r="64" spans="1:18" s="77" customFormat="1" ht="15" customHeight="1">
      <c r="A64" s="7"/>
      <c r="B64" s="28"/>
      <c r="C64" s="29"/>
      <c r="D64" s="10"/>
      <c r="E64" s="10"/>
      <c r="F64" s="30"/>
      <c r="G64" s="12"/>
      <c r="H64" s="13"/>
      <c r="I64" s="118"/>
      <c r="J64" s="31"/>
      <c r="K64" s="14"/>
      <c r="L64" s="14"/>
      <c r="M64" s="14"/>
      <c r="N64" s="32"/>
      <c r="O64" s="17"/>
      <c r="P64" s="17"/>
    </row>
    <row r="65" spans="1:16" s="77" customFormat="1" ht="15" customHeight="1">
      <c r="A65" s="7">
        <v>18828</v>
      </c>
      <c r="B65" s="28">
        <v>2</v>
      </c>
      <c r="C65" s="29"/>
      <c r="D65" s="10" t="s">
        <v>54</v>
      </c>
      <c r="E65" s="10" t="s">
        <v>27</v>
      </c>
      <c r="F65" s="11">
        <v>42005</v>
      </c>
      <c r="G65" s="11">
        <v>42369</v>
      </c>
      <c r="H65" s="13">
        <f>KF2A!H28</f>
        <v>7875</v>
      </c>
      <c r="I65" s="73">
        <f>KF2A!I28</f>
        <v>5192.8799999999992</v>
      </c>
      <c r="J65" s="31"/>
      <c r="K65" s="14">
        <f>KF2A!K28</f>
        <v>0.65941333333333318</v>
      </c>
      <c r="L65" s="406">
        <f>KF2A!L28</f>
        <v>0.5</v>
      </c>
      <c r="M65" s="406">
        <f>KF2A!M28</f>
        <v>-0.15941333333333318</v>
      </c>
      <c r="N65" s="62">
        <f>L65-K65</f>
        <v>-0.15941333333333318</v>
      </c>
      <c r="O65" s="407">
        <f>N65*H65</f>
        <v>-1255.3799999999987</v>
      </c>
      <c r="P65" s="407">
        <f>H65*N65</f>
        <v>-1255.3799999999987</v>
      </c>
    </row>
    <row r="66" spans="1:16" s="77" customFormat="1" ht="15" customHeight="1">
      <c r="A66" s="7">
        <v>43685</v>
      </c>
      <c r="B66" s="28">
        <v>2</v>
      </c>
      <c r="C66" s="29"/>
      <c r="D66" s="10" t="s">
        <v>55</v>
      </c>
      <c r="E66" s="10" t="s">
        <v>27</v>
      </c>
      <c r="F66" s="11">
        <v>42005</v>
      </c>
      <c r="G66" s="11">
        <v>42369</v>
      </c>
      <c r="H66" s="13">
        <f>'6648'!H28</f>
        <v>4874</v>
      </c>
      <c r="I66" s="73">
        <f>'6648'!I28</f>
        <v>4243.4799999999996</v>
      </c>
      <c r="J66" s="31"/>
      <c r="K66" s="14">
        <f>'6648'!K28</f>
        <v>0.87063602790315953</v>
      </c>
      <c r="L66" s="406">
        <f>'6648'!L28</f>
        <v>0.5</v>
      </c>
      <c r="M66" s="406">
        <f>'6648'!M28</f>
        <v>-0.37063602790315953</v>
      </c>
      <c r="N66" s="62">
        <f>L66-K66</f>
        <v>-0.37063602790315953</v>
      </c>
      <c r="O66" s="407">
        <f>N66*H66</f>
        <v>-1806.4799999999996</v>
      </c>
      <c r="P66" s="407">
        <f>H66*N66</f>
        <v>-1806.4799999999996</v>
      </c>
    </row>
    <row r="67" spans="1:16">
      <c r="D67" s="78" t="s">
        <v>19</v>
      </c>
      <c r="E67" s="79"/>
      <c r="F67" s="79"/>
      <c r="G67" s="79"/>
      <c r="H67" s="80">
        <f>SUM(H65:H66)</f>
        <v>12749</v>
      </c>
      <c r="I67" s="119">
        <f>SUM(I65:I66)</f>
        <v>9436.3599999999988</v>
      </c>
      <c r="J67" s="81"/>
      <c r="K67" s="117">
        <f>I67/H67</f>
        <v>0.7401647188014745</v>
      </c>
      <c r="L67" s="402">
        <f>L65</f>
        <v>0.5</v>
      </c>
      <c r="M67" s="403"/>
      <c r="N67" s="122">
        <f>L67-K67</f>
        <v>-0.2401647188014745</v>
      </c>
      <c r="O67" s="408">
        <f>O65+O66</f>
        <v>-3061.8599999999983</v>
      </c>
      <c r="P67" s="408"/>
    </row>
    <row r="68" spans="1:16">
      <c r="I68" s="120"/>
    </row>
    <row r="69" spans="1:16" s="77" customFormat="1" ht="15" customHeight="1">
      <c r="A69" s="7">
        <v>18829</v>
      </c>
      <c r="B69" s="28">
        <v>2</v>
      </c>
      <c r="C69" s="29"/>
      <c r="D69" s="10" t="s">
        <v>56</v>
      </c>
      <c r="E69" s="10" t="s">
        <v>27</v>
      </c>
      <c r="F69" s="11">
        <v>42005</v>
      </c>
      <c r="G69" s="11">
        <v>42369</v>
      </c>
      <c r="H69" s="13">
        <f>KF2A!H29</f>
        <v>2758</v>
      </c>
      <c r="I69" s="73">
        <f>KF2A!I29</f>
        <v>1821.6999999999998</v>
      </c>
      <c r="J69" s="31"/>
      <c r="K69" s="14">
        <f>KF2A!K29</f>
        <v>0.660514865844815</v>
      </c>
      <c r="L69" s="406">
        <f>KF2A!L29</f>
        <v>0.55000000000000004</v>
      </c>
      <c r="M69" s="406">
        <f>KF2A!M29</f>
        <v>-0.11051486584481496</v>
      </c>
      <c r="N69" s="62">
        <f>L69-K69</f>
        <v>-0.11051486584481496</v>
      </c>
      <c r="O69" s="407">
        <f>N69*H69</f>
        <v>-304.79999999999967</v>
      </c>
      <c r="P69" s="407">
        <f>H69*N69</f>
        <v>-304.79999999999967</v>
      </c>
    </row>
    <row r="70" spans="1:16" s="77" customFormat="1" ht="15" customHeight="1">
      <c r="A70" s="7">
        <v>43691</v>
      </c>
      <c r="B70" s="28">
        <v>2</v>
      </c>
      <c r="C70" s="29"/>
      <c r="D70" s="10" t="s">
        <v>57</v>
      </c>
      <c r="E70" s="10" t="s">
        <v>27</v>
      </c>
      <c r="F70" s="11">
        <v>42005</v>
      </c>
      <c r="G70" s="11">
        <v>42369</v>
      </c>
      <c r="H70" s="13">
        <f>'6648'!H29</f>
        <v>1561</v>
      </c>
      <c r="I70" s="73">
        <f>'6648'!I29</f>
        <v>1288.8399999999999</v>
      </c>
      <c r="J70" s="31"/>
      <c r="K70" s="14">
        <f>'6648'!K29</f>
        <v>0.82565022421524659</v>
      </c>
      <c r="L70" s="406">
        <f>'6648'!L29</f>
        <v>0.55000000000000004</v>
      </c>
      <c r="M70" s="406">
        <f>'6648'!M29</f>
        <v>-0.27565022421524654</v>
      </c>
      <c r="N70" s="62">
        <f>L70-K70</f>
        <v>-0.27565022421524654</v>
      </c>
      <c r="O70" s="407">
        <f>N70*H70</f>
        <v>-430.28999999999985</v>
      </c>
      <c r="P70" s="407">
        <f>H70*N70</f>
        <v>-430.28999999999985</v>
      </c>
    </row>
    <row r="71" spans="1:16">
      <c r="D71" s="78" t="s">
        <v>19</v>
      </c>
      <c r="E71" s="79"/>
      <c r="F71" s="79"/>
      <c r="G71" s="79"/>
      <c r="H71" s="80">
        <f>SUM(H69:H70)</f>
        <v>4319</v>
      </c>
      <c r="I71" s="119">
        <f>SUM(I69:I70)</f>
        <v>3110.54</v>
      </c>
      <c r="J71" s="81"/>
      <c r="K71" s="117">
        <f>I71/H71</f>
        <v>0.72019912016670529</v>
      </c>
      <c r="L71" s="402">
        <f>L69</f>
        <v>0.55000000000000004</v>
      </c>
      <c r="M71" s="403"/>
      <c r="N71" s="122">
        <f>L71-K71</f>
        <v>-0.17019912016670524</v>
      </c>
      <c r="O71" s="408">
        <f>O69+O70</f>
        <v>-735.08999999999946</v>
      </c>
      <c r="P71" s="408"/>
    </row>
    <row r="72" spans="1:16">
      <c r="I72" s="120"/>
    </row>
    <row r="73" spans="1:16" s="77" customFormat="1" ht="15" customHeight="1">
      <c r="A73" s="7">
        <v>18831</v>
      </c>
      <c r="B73" s="28">
        <v>2</v>
      </c>
      <c r="C73" s="29"/>
      <c r="D73" s="10" t="s">
        <v>58</v>
      </c>
      <c r="E73" s="10" t="s">
        <v>27</v>
      </c>
      <c r="F73" s="11">
        <v>42005</v>
      </c>
      <c r="G73" s="11">
        <v>42369</v>
      </c>
      <c r="H73" s="13">
        <f>KF2A!H31</f>
        <v>6718</v>
      </c>
      <c r="I73" s="73">
        <f>KF2A!I31</f>
        <v>228</v>
      </c>
      <c r="J73" s="31"/>
      <c r="K73" s="14">
        <f>KF2A!K31</f>
        <v>3.3938672223876157E-2</v>
      </c>
      <c r="L73" s="406">
        <f>KF2A!L31</f>
        <v>0</v>
      </c>
      <c r="M73" s="406">
        <f>KF2A!M31</f>
        <v>-3.3938672223876157E-2</v>
      </c>
      <c r="N73" s="62">
        <f>L73-K73</f>
        <v>-3.3938672223876157E-2</v>
      </c>
      <c r="O73" s="407">
        <f>N73*H73</f>
        <v>-228.00000000000003</v>
      </c>
      <c r="P73" s="407">
        <f>H73*N73</f>
        <v>-228.00000000000003</v>
      </c>
    </row>
    <row r="74" spans="1:16" s="77" customFormat="1" ht="15" customHeight="1">
      <c r="A74" s="7">
        <v>43698</v>
      </c>
      <c r="B74" s="28">
        <v>2</v>
      </c>
      <c r="C74" s="29"/>
      <c r="D74" s="10" t="s">
        <v>59</v>
      </c>
      <c r="E74" s="10" t="s">
        <v>27</v>
      </c>
      <c r="F74" s="11">
        <v>42005</v>
      </c>
      <c r="G74" s="11">
        <v>42369</v>
      </c>
      <c r="H74" s="13">
        <f>'6648'!H31</f>
        <v>2338</v>
      </c>
      <c r="I74" s="73">
        <f>'6648'!I31</f>
        <v>60</v>
      </c>
      <c r="J74" s="31"/>
      <c r="K74" s="14">
        <f>'6648'!K31</f>
        <v>2.5662959794696322E-2</v>
      </c>
      <c r="L74" s="406">
        <f>'6648'!L31</f>
        <v>0</v>
      </c>
      <c r="M74" s="406">
        <f>'6648'!M31</f>
        <v>-2.5662959794696322E-2</v>
      </c>
      <c r="N74" s="62">
        <f>L74-K74</f>
        <v>-2.5662959794696322E-2</v>
      </c>
      <c r="O74" s="407">
        <f>N74*H74</f>
        <v>-60</v>
      </c>
      <c r="P74" s="407">
        <f>H74*N74</f>
        <v>-60</v>
      </c>
    </row>
    <row r="75" spans="1:16">
      <c r="D75" s="78" t="s">
        <v>19</v>
      </c>
      <c r="E75" s="79"/>
      <c r="F75" s="79"/>
      <c r="G75" s="79"/>
      <c r="H75" s="80">
        <f>SUM(H73:H74)</f>
        <v>9056</v>
      </c>
      <c r="I75" s="119">
        <f>SUM(I73:I74)</f>
        <v>288</v>
      </c>
      <c r="J75" s="81"/>
      <c r="K75" s="117">
        <f>I75/H75</f>
        <v>3.1802120141342753E-2</v>
      </c>
      <c r="L75" s="402">
        <f>L73</f>
        <v>0</v>
      </c>
      <c r="M75" s="403"/>
      <c r="N75" s="122">
        <f>L75-K75</f>
        <v>-3.1802120141342753E-2</v>
      </c>
      <c r="O75" s="404">
        <f>O73+O74</f>
        <v>-288</v>
      </c>
      <c r="P75" s="405"/>
    </row>
    <row r="76" spans="1:16">
      <c r="D76" s="153"/>
      <c r="E76" s="154"/>
      <c r="F76" s="154"/>
      <c r="G76" s="154"/>
      <c r="H76" s="155"/>
      <c r="I76" s="156"/>
      <c r="J76" s="157"/>
      <c r="K76" s="158"/>
      <c r="L76" s="159"/>
      <c r="M76" s="159"/>
      <c r="N76" s="160"/>
      <c r="O76" s="161"/>
      <c r="P76" s="161"/>
    </row>
    <row r="77" spans="1:16" s="77" customFormat="1" ht="15" customHeight="1">
      <c r="A77" s="7">
        <v>18830</v>
      </c>
      <c r="B77" s="28">
        <v>2</v>
      </c>
      <c r="C77" s="29"/>
      <c r="D77" s="10" t="s">
        <v>60</v>
      </c>
      <c r="E77" s="10" t="s">
        <v>27</v>
      </c>
      <c r="F77" s="11">
        <v>42005</v>
      </c>
      <c r="G77" s="11">
        <v>42369</v>
      </c>
      <c r="H77" s="13">
        <f>KF2A!H30</f>
        <v>534</v>
      </c>
      <c r="I77" s="73">
        <f>KF2A!I30</f>
        <v>0</v>
      </c>
      <c r="J77" s="31"/>
      <c r="K77" s="14">
        <f>KF2A!K30</f>
        <v>0</v>
      </c>
      <c r="L77" s="406">
        <f>KF2A!L30</f>
        <v>0</v>
      </c>
      <c r="M77" s="406">
        <f>KF2A!M30</f>
        <v>0</v>
      </c>
      <c r="N77" s="62">
        <f>L77-K77</f>
        <v>0</v>
      </c>
      <c r="O77" s="407">
        <f>N77*H77</f>
        <v>0</v>
      </c>
      <c r="P77" s="407">
        <f>H77*N77</f>
        <v>0</v>
      </c>
    </row>
    <row r="78" spans="1:16" s="77" customFormat="1" ht="15" customHeight="1">
      <c r="A78" s="7">
        <v>43697</v>
      </c>
      <c r="B78" s="28">
        <v>2</v>
      </c>
      <c r="C78" s="29"/>
      <c r="D78" s="10" t="s">
        <v>61</v>
      </c>
      <c r="E78" s="10" t="s">
        <v>27</v>
      </c>
      <c r="F78" s="11">
        <v>42005</v>
      </c>
      <c r="G78" s="11">
        <v>42369</v>
      </c>
      <c r="H78" s="13">
        <f>'6648'!H30</f>
        <v>135</v>
      </c>
      <c r="I78" s="73">
        <f>'6648'!I30</f>
        <v>0</v>
      </c>
      <c r="J78" s="31"/>
      <c r="K78" s="14">
        <f>'6648'!K30</f>
        <v>0</v>
      </c>
      <c r="L78" s="406">
        <f>'6648'!L30</f>
        <v>0</v>
      </c>
      <c r="M78" s="406">
        <f>'6648'!M30</f>
        <v>0</v>
      </c>
      <c r="N78" s="62">
        <f>L78-K78</f>
        <v>0</v>
      </c>
      <c r="O78" s="407">
        <f>N78*H78</f>
        <v>0</v>
      </c>
      <c r="P78" s="407">
        <f>H78*N78</f>
        <v>0</v>
      </c>
    </row>
    <row r="79" spans="1:16">
      <c r="D79" s="78" t="s">
        <v>19</v>
      </c>
      <c r="E79" s="79"/>
      <c r="F79" s="79"/>
      <c r="G79" s="79"/>
      <c r="H79" s="80">
        <f>SUM(H77:H78)</f>
        <v>669</v>
      </c>
      <c r="I79" s="119">
        <f>SUM(I77:I78)</f>
        <v>0</v>
      </c>
      <c r="J79" s="81"/>
      <c r="K79" s="117">
        <f>I79/H79</f>
        <v>0</v>
      </c>
      <c r="L79" s="402">
        <f>L77</f>
        <v>0</v>
      </c>
      <c r="M79" s="403"/>
      <c r="N79" s="121">
        <f>L79-K79</f>
        <v>0</v>
      </c>
      <c r="O79" s="408">
        <f>O77+O78</f>
        <v>0</v>
      </c>
      <c r="P79" s="408"/>
    </row>
    <row r="80" spans="1:16" ht="13.5" thickBot="1"/>
    <row r="81" spans="1:16" s="77" customFormat="1" ht="18" customHeight="1" thickBot="1">
      <c r="A81" s="83"/>
      <c r="B81" s="94"/>
      <c r="C81" s="85"/>
      <c r="D81" s="86" t="s">
        <v>19</v>
      </c>
      <c r="E81" s="87"/>
      <c r="F81" s="95"/>
      <c r="G81" s="90"/>
      <c r="H81" s="88">
        <f>H75+H79+H71+H67+H63+H59+H55+H51</f>
        <v>3264777</v>
      </c>
      <c r="I81" s="96"/>
      <c r="J81" s="96"/>
      <c r="K81" s="90"/>
      <c r="L81" s="398"/>
      <c r="M81" s="398"/>
      <c r="N81" s="91"/>
      <c r="O81" s="399">
        <f>O55+O67+O71+O75</f>
        <v>-264008</v>
      </c>
      <c r="P81" s="400"/>
    </row>
    <row r="82" spans="1:16" s="77" customFormat="1" ht="51" customHeight="1"/>
    <row r="83" spans="1:16" s="77" customFormat="1" ht="18" customHeight="1">
      <c r="J83" s="187"/>
      <c r="M83" s="401" t="s">
        <v>39</v>
      </c>
      <c r="N83" s="401"/>
      <c r="O83" s="401"/>
      <c r="P83" s="2">
        <f>O81+O45</f>
        <v>-348445.69979999989</v>
      </c>
    </row>
  </sheetData>
  <mergeCells count="108">
    <mergeCell ref="A1:P1"/>
    <mergeCell ref="K2:N2"/>
    <mergeCell ref="A3:P3"/>
    <mergeCell ref="A5:P5"/>
    <mergeCell ref="A6:P6"/>
    <mergeCell ref="L21:M21"/>
    <mergeCell ref="O28:P28"/>
    <mergeCell ref="L28:M28"/>
    <mergeCell ref="F28:G28"/>
    <mergeCell ref="B28:C28"/>
    <mergeCell ref="B7:C7"/>
    <mergeCell ref="F7:G7"/>
    <mergeCell ref="L7:M7"/>
    <mergeCell ref="G2:J2"/>
    <mergeCell ref="O7:P7"/>
    <mergeCell ref="O25:P25"/>
    <mergeCell ref="O21:P21"/>
    <mergeCell ref="L13:M13"/>
    <mergeCell ref="O13:P13"/>
    <mergeCell ref="L17:M17"/>
    <mergeCell ref="L22:M22"/>
    <mergeCell ref="O22:P22"/>
    <mergeCell ref="L25:M25"/>
    <mergeCell ref="L8:M8"/>
    <mergeCell ref="L29:M29"/>
    <mergeCell ref="O29:P29"/>
    <mergeCell ref="L33:M33"/>
    <mergeCell ref="O33:P33"/>
    <mergeCell ref="L41:M41"/>
    <mergeCell ref="O41:P41"/>
    <mergeCell ref="L34:M34"/>
    <mergeCell ref="O26:P26"/>
    <mergeCell ref="L30:M30"/>
    <mergeCell ref="O30:P30"/>
    <mergeCell ref="A27:P27"/>
    <mergeCell ref="O34:P34"/>
    <mergeCell ref="O8:P8"/>
    <mergeCell ref="L9:M9"/>
    <mergeCell ref="O9:P9"/>
    <mergeCell ref="L26:M26"/>
    <mergeCell ref="O17:P17"/>
    <mergeCell ref="L12:M12"/>
    <mergeCell ref="O12:P12"/>
    <mergeCell ref="L16:M16"/>
    <mergeCell ref="O16:P16"/>
    <mergeCell ref="L54:M54"/>
    <mergeCell ref="O54:P54"/>
    <mergeCell ref="L51:M51"/>
    <mergeCell ref="O51:P51"/>
    <mergeCell ref="L46:M46"/>
    <mergeCell ref="O46:P46"/>
    <mergeCell ref="L37:M37"/>
    <mergeCell ref="O37:P37"/>
    <mergeCell ref="L38:M38"/>
    <mergeCell ref="O38:P38"/>
    <mergeCell ref="O45:P45"/>
    <mergeCell ref="L45:M45"/>
    <mergeCell ref="L42:M42"/>
    <mergeCell ref="O42:P42"/>
    <mergeCell ref="L71:M71"/>
    <mergeCell ref="L69:M69"/>
    <mergeCell ref="L77:M77"/>
    <mergeCell ref="O77:P77"/>
    <mergeCell ref="O71:P71"/>
    <mergeCell ref="L70:M70"/>
    <mergeCell ref="A47:P47"/>
    <mergeCell ref="F48:G48"/>
    <mergeCell ref="L48:M48"/>
    <mergeCell ref="O63:P63"/>
    <mergeCell ref="L61:M61"/>
    <mergeCell ref="O61:P61"/>
    <mergeCell ref="L55:M55"/>
    <mergeCell ref="O55:P55"/>
    <mergeCell ref="O50:P50"/>
    <mergeCell ref="L59:M59"/>
    <mergeCell ref="O59:P59"/>
    <mergeCell ref="L63:M63"/>
    <mergeCell ref="O48:P48"/>
    <mergeCell ref="L49:M49"/>
    <mergeCell ref="L53:M53"/>
    <mergeCell ref="O53:P53"/>
    <mergeCell ref="L57:M57"/>
    <mergeCell ref="O57:P57"/>
    <mergeCell ref="O65:P65"/>
    <mergeCell ref="O70:P70"/>
    <mergeCell ref="O69:P69"/>
    <mergeCell ref="L66:M66"/>
    <mergeCell ref="O66:P66"/>
    <mergeCell ref="L65:M65"/>
    <mergeCell ref="L58:M58"/>
    <mergeCell ref="O58:P58"/>
    <mergeCell ref="L62:M62"/>
    <mergeCell ref="O62:P62"/>
    <mergeCell ref="L67:M67"/>
    <mergeCell ref="O67:P67"/>
    <mergeCell ref="L81:M81"/>
    <mergeCell ref="O81:P81"/>
    <mergeCell ref="M83:O83"/>
    <mergeCell ref="L75:M75"/>
    <mergeCell ref="O75:P75"/>
    <mergeCell ref="L73:M73"/>
    <mergeCell ref="O73:P73"/>
    <mergeCell ref="L74:M74"/>
    <mergeCell ref="O74:P74"/>
    <mergeCell ref="L79:M79"/>
    <mergeCell ref="O79:P79"/>
    <mergeCell ref="L78:M78"/>
    <mergeCell ref="O78:P78"/>
  </mergeCells>
  <pageMargins left="0.78431372549019596" right="0.78431372549019596" top="0.98039215686274495" bottom="0.98039215686274495" header="0.50980392156862797" footer="0.50980392156862797"/>
  <pageSetup scale="36" orientation="landscape" r:id="rId1"/>
  <headerFooter alignWithMargins="0">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8"/>
  <sheetViews>
    <sheetView topLeftCell="A13" workbookViewId="0">
      <selection activeCell="H38" sqref="H38"/>
    </sheetView>
  </sheetViews>
  <sheetFormatPr defaultRowHeight="12.75"/>
  <cols>
    <col min="1" max="1" width="7.140625" customWidth="1"/>
    <col min="2" max="3" width="0.42578125" customWidth="1"/>
    <col min="4" max="4" width="39.85546875" customWidth="1"/>
    <col min="5" max="5" width="24.42578125" style="43" customWidth="1"/>
    <col min="6" max="7" width="10.42578125" style="39" customWidth="1"/>
    <col min="8" max="8" width="13.42578125" customWidth="1"/>
    <col min="9" max="9" width="16.42578125" customWidth="1"/>
    <col min="10" max="10" width="17.7109375" customWidth="1"/>
    <col min="11" max="11" width="10.140625" customWidth="1"/>
    <col min="12" max="12" width="12.42578125" customWidth="1"/>
    <col min="13" max="13" width="19.5703125" customWidth="1"/>
    <col min="14" max="14" width="0.28515625" customWidth="1"/>
    <col min="15" max="15" width="20.5703125" customWidth="1"/>
  </cols>
  <sheetData>
    <row r="1" spans="1:15" s="1" customFormat="1" ht="15" customHeight="1">
      <c r="A1" s="413" t="s">
        <v>0</v>
      </c>
      <c r="B1" s="413"/>
      <c r="C1" s="413"/>
      <c r="D1" s="413"/>
      <c r="E1" s="413"/>
      <c r="F1" s="413"/>
      <c r="G1" s="413"/>
      <c r="H1" s="413"/>
      <c r="I1" s="413"/>
      <c r="J1" s="413"/>
      <c r="K1" s="413"/>
      <c r="L1" s="413"/>
      <c r="M1" s="413"/>
      <c r="N1" s="413"/>
      <c r="O1" s="413"/>
    </row>
    <row r="2" spans="1:15" s="1" customFormat="1" ht="33.75" customHeight="1">
      <c r="E2" s="40"/>
      <c r="F2" s="34"/>
      <c r="G2" s="434" t="s">
        <v>30</v>
      </c>
      <c r="H2" s="434"/>
      <c r="I2" s="434"/>
      <c r="K2" s="427"/>
      <c r="L2" s="427"/>
      <c r="M2" s="427"/>
    </row>
    <row r="3" spans="1:15" s="1" customFormat="1" ht="15" customHeight="1">
      <c r="A3" s="428" t="s">
        <v>29</v>
      </c>
      <c r="B3" s="428"/>
      <c r="C3" s="428"/>
      <c r="D3" s="428"/>
      <c r="E3" s="428"/>
      <c r="F3" s="428"/>
      <c r="G3" s="428"/>
      <c r="H3" s="428"/>
      <c r="I3" s="428"/>
      <c r="J3" s="428"/>
      <c r="K3" s="428"/>
      <c r="L3" s="428"/>
      <c r="M3" s="428"/>
      <c r="N3" s="428"/>
      <c r="O3" s="428"/>
    </row>
    <row r="4" spans="1:15" s="1" customFormat="1" ht="2.25" customHeight="1">
      <c r="E4" s="40"/>
      <c r="F4" s="34"/>
      <c r="G4" s="34"/>
    </row>
    <row r="5" spans="1:15" s="1" customFormat="1" ht="15" customHeight="1">
      <c r="A5" s="428" t="s">
        <v>40</v>
      </c>
      <c r="B5" s="428"/>
      <c r="C5" s="428"/>
      <c r="D5" s="428"/>
      <c r="E5" s="428"/>
      <c r="F5" s="428"/>
      <c r="G5" s="428"/>
      <c r="H5" s="428"/>
      <c r="I5" s="428"/>
      <c r="J5" s="428"/>
      <c r="K5" s="428"/>
      <c r="L5" s="428"/>
      <c r="M5" s="428"/>
      <c r="N5" s="428"/>
      <c r="O5" s="428"/>
    </row>
    <row r="6" spans="1:15" s="1" customFormat="1" ht="15" customHeight="1">
      <c r="A6" s="436" t="s">
        <v>1</v>
      </c>
      <c r="B6" s="436"/>
      <c r="C6" s="436"/>
      <c r="D6" s="436"/>
      <c r="E6" s="436"/>
      <c r="F6" s="436"/>
      <c r="G6" s="436"/>
      <c r="H6" s="436"/>
      <c r="I6" s="436"/>
      <c r="J6" s="436"/>
      <c r="K6" s="436"/>
      <c r="L6" s="436"/>
      <c r="M6" s="436"/>
      <c r="N6" s="436"/>
      <c r="O6" s="436"/>
    </row>
    <row r="7" spans="1:15" s="1" customFormat="1" ht="36" customHeight="1">
      <c r="A7" s="3" t="s">
        <v>2</v>
      </c>
      <c r="B7" s="429"/>
      <c r="C7" s="429"/>
      <c r="D7" s="5" t="s">
        <v>3</v>
      </c>
      <c r="E7" s="41" t="s">
        <v>4</v>
      </c>
      <c r="F7" s="415" t="s">
        <v>5</v>
      </c>
      <c r="G7" s="415"/>
      <c r="H7" s="6" t="s">
        <v>6</v>
      </c>
      <c r="I7" s="6" t="s">
        <v>7</v>
      </c>
      <c r="J7" s="3" t="s">
        <v>8</v>
      </c>
      <c r="K7" s="5" t="s">
        <v>9</v>
      </c>
      <c r="L7" s="66" t="s">
        <v>10</v>
      </c>
      <c r="M7" s="5" t="s">
        <v>11</v>
      </c>
      <c r="N7" s="415" t="s">
        <v>12</v>
      </c>
      <c r="O7" s="415"/>
    </row>
    <row r="8" spans="1:15" s="1" customFormat="1" ht="15" customHeight="1">
      <c r="A8" s="7">
        <v>18776</v>
      </c>
      <c r="B8" s="8" t="s">
        <v>21</v>
      </c>
      <c r="C8" s="9">
        <v>2</v>
      </c>
      <c r="D8" s="10" t="s">
        <v>18</v>
      </c>
      <c r="E8" s="10" t="s">
        <v>15</v>
      </c>
      <c r="F8" s="35">
        <v>42005</v>
      </c>
      <c r="G8" s="35">
        <v>42369</v>
      </c>
      <c r="H8" s="97">
        <v>331179</v>
      </c>
      <c r="I8" s="76">
        <v>183411950.7186</v>
      </c>
      <c r="J8" s="76">
        <v>151137448.49000001</v>
      </c>
      <c r="K8" s="70">
        <f>1-(J8/I8)</f>
        <v>0.17596728076960033</v>
      </c>
      <c r="L8" s="70">
        <v>0.17280000000000001</v>
      </c>
      <c r="M8" s="15">
        <f>K8-L8</f>
        <v>3.1672807696003225E-3</v>
      </c>
      <c r="N8" s="407">
        <f>M8*I8</f>
        <v>580917.1444259038</v>
      </c>
      <c r="O8" s="407"/>
    </row>
    <row r="9" spans="1:15" s="1" customFormat="1" ht="15" customHeight="1">
      <c r="A9" s="7">
        <v>18816</v>
      </c>
      <c r="B9" s="8" t="s">
        <v>13</v>
      </c>
      <c r="C9" s="9">
        <v>2</v>
      </c>
      <c r="D9" s="10" t="s">
        <v>14</v>
      </c>
      <c r="E9" s="10" t="s">
        <v>15</v>
      </c>
      <c r="F9" s="35">
        <v>42005</v>
      </c>
      <c r="G9" s="35">
        <v>42369</v>
      </c>
      <c r="H9" s="97">
        <v>1550405</v>
      </c>
      <c r="I9" s="76">
        <v>265900813.38739997</v>
      </c>
      <c r="J9" s="76">
        <v>61263934.929999992</v>
      </c>
      <c r="K9" s="70">
        <f>1-(J9/I9)</f>
        <v>0.7695985425936156</v>
      </c>
      <c r="L9" s="70">
        <v>0.77</v>
      </c>
      <c r="M9" s="15">
        <f>K9-L9</f>
        <v>-4.0145740638442007E-4</v>
      </c>
      <c r="N9" s="407">
        <f>M9*I9</f>
        <v>-106747.85089801328</v>
      </c>
      <c r="O9" s="407"/>
    </row>
    <row r="10" spans="1:15" s="1" customFormat="1" ht="15" customHeight="1">
      <c r="A10" s="7">
        <v>18819</v>
      </c>
      <c r="B10" s="8"/>
      <c r="C10" s="9">
        <v>2</v>
      </c>
      <c r="D10" s="10" t="s">
        <v>16</v>
      </c>
      <c r="E10" s="10" t="s">
        <v>15</v>
      </c>
      <c r="F10" s="35">
        <v>42005</v>
      </c>
      <c r="G10" s="35">
        <v>42369</v>
      </c>
      <c r="H10" s="97">
        <v>7875</v>
      </c>
      <c r="I10" s="76">
        <v>56279364.477800004</v>
      </c>
      <c r="J10" s="76">
        <v>46684264.009999998</v>
      </c>
      <c r="K10" s="70">
        <f>1-(J10/I10)</f>
        <v>0.17049056180413868</v>
      </c>
      <c r="L10" s="70">
        <v>0.13500000000000001</v>
      </c>
      <c r="M10" s="15">
        <f>K10-L10</f>
        <v>3.5490561804138676E-2</v>
      </c>
      <c r="N10" s="407">
        <f>M10*I10</f>
        <v>1997386.2632970079</v>
      </c>
      <c r="O10" s="407"/>
    </row>
    <row r="11" spans="1:15" s="1" customFormat="1" ht="15" customHeight="1">
      <c r="A11" s="7">
        <v>18820</v>
      </c>
      <c r="B11" s="8"/>
      <c r="C11" s="9">
        <v>2</v>
      </c>
      <c r="D11" s="10" t="s">
        <v>17</v>
      </c>
      <c r="E11" s="10" t="s">
        <v>15</v>
      </c>
      <c r="F11" s="35">
        <v>42005</v>
      </c>
      <c r="G11" s="35">
        <v>42369</v>
      </c>
      <c r="H11" s="97">
        <v>2758</v>
      </c>
      <c r="I11" s="76">
        <v>4089174.6687000003</v>
      </c>
      <c r="J11" s="76">
        <v>2070305.37</v>
      </c>
      <c r="K11" s="70">
        <f>1-(J11/I11)</f>
        <v>0.49371070259070737</v>
      </c>
      <c r="L11" s="70">
        <v>0.5</v>
      </c>
      <c r="M11" s="15">
        <f>K11-L11</f>
        <v>-6.2892974092926268E-3</v>
      </c>
      <c r="N11" s="407">
        <f>M11*I11</f>
        <v>-25718.035649999947</v>
      </c>
      <c r="O11" s="407"/>
    </row>
    <row r="12" spans="1:15" s="1" customFormat="1" ht="18" customHeight="1" thickBot="1">
      <c r="A12" s="18"/>
      <c r="B12" s="19" t="s">
        <v>13</v>
      </c>
      <c r="C12" s="20"/>
      <c r="D12" s="21" t="s">
        <v>19</v>
      </c>
      <c r="E12" s="22"/>
      <c r="F12" s="36"/>
      <c r="G12" s="36"/>
      <c r="H12" s="23">
        <f>SUM(H8:H11)</f>
        <v>1892217</v>
      </c>
      <c r="I12" s="24">
        <f>SUM(I8:I11)</f>
        <v>509681303.25249994</v>
      </c>
      <c r="J12" s="24">
        <f>SUM(J8:J11)</f>
        <v>261155952.80000001</v>
      </c>
      <c r="K12" s="25"/>
      <c r="L12" s="22"/>
      <c r="M12" s="26"/>
      <c r="N12" s="437">
        <f>N11+N9</f>
        <v>-132465.88654801322</v>
      </c>
      <c r="O12" s="437"/>
    </row>
    <row r="13" spans="1:15" s="1" customFormat="1" ht="18" customHeight="1">
      <c r="A13" s="27"/>
      <c r="B13" s="27"/>
      <c r="C13" s="27"/>
      <c r="D13" s="27"/>
      <c r="E13" s="42"/>
      <c r="F13" s="37"/>
      <c r="G13" s="37"/>
      <c r="H13" s="27"/>
      <c r="I13" s="27"/>
      <c r="J13" s="27"/>
      <c r="K13" s="27"/>
      <c r="L13" s="67"/>
      <c r="M13" s="27"/>
      <c r="N13" s="435"/>
      <c r="O13" s="435"/>
    </row>
    <row r="14" spans="1:15" s="1" customFormat="1" ht="15" customHeight="1">
      <c r="A14" s="436" t="s">
        <v>20</v>
      </c>
      <c r="B14" s="436"/>
      <c r="C14" s="436"/>
      <c r="D14" s="436"/>
      <c r="E14" s="436"/>
      <c r="F14" s="436"/>
      <c r="G14" s="436"/>
      <c r="H14" s="436"/>
      <c r="I14" s="436"/>
      <c r="J14" s="436"/>
      <c r="K14" s="436"/>
      <c r="L14" s="436"/>
      <c r="M14" s="436"/>
      <c r="N14" s="436"/>
      <c r="O14" s="436"/>
    </row>
    <row r="15" spans="1:15" s="1" customFormat="1" ht="36" customHeight="1">
      <c r="A15" s="3" t="s">
        <v>2</v>
      </c>
      <c r="B15" s="429"/>
      <c r="C15" s="429"/>
      <c r="D15" s="5" t="s">
        <v>3</v>
      </c>
      <c r="E15" s="41" t="s">
        <v>4</v>
      </c>
      <c r="F15" s="415" t="s">
        <v>5</v>
      </c>
      <c r="G15" s="415"/>
      <c r="H15" s="6" t="s">
        <v>6</v>
      </c>
      <c r="I15" s="6" t="s">
        <v>7</v>
      </c>
      <c r="J15" s="3" t="s">
        <v>8</v>
      </c>
      <c r="K15" s="5" t="s">
        <v>9</v>
      </c>
      <c r="L15" s="66" t="s">
        <v>10</v>
      </c>
      <c r="M15" s="5" t="s">
        <v>11</v>
      </c>
      <c r="N15" s="415" t="s">
        <v>12</v>
      </c>
      <c r="O15" s="415"/>
    </row>
    <row r="16" spans="1:15" s="1" customFormat="1" ht="15" customHeight="1">
      <c r="A16" s="7">
        <v>18817</v>
      </c>
      <c r="B16" s="8"/>
      <c r="C16" s="9">
        <v>2</v>
      </c>
      <c r="D16" s="10" t="s">
        <v>22</v>
      </c>
      <c r="E16" s="10" t="s">
        <v>15</v>
      </c>
      <c r="F16" s="35">
        <v>42005</v>
      </c>
      <c r="G16" s="35">
        <v>42369</v>
      </c>
      <c r="H16" s="64">
        <v>10302</v>
      </c>
      <c r="I16" s="65">
        <v>10777194.751799999</v>
      </c>
      <c r="J16" s="65">
        <v>8244658.79</v>
      </c>
      <c r="K16" s="70">
        <f>1-(J16/I16)</f>
        <v>0.23499027531046668</v>
      </c>
      <c r="L16" s="70">
        <v>0.23499999999999999</v>
      </c>
      <c r="M16" s="15">
        <f>K16-L16</f>
        <v>-9.724689533308073E-6</v>
      </c>
      <c r="N16" s="407">
        <f>M16*I16</f>
        <v>-104.80487300125215</v>
      </c>
      <c r="O16" s="407"/>
    </row>
    <row r="17" spans="1:15" s="1" customFormat="1" ht="15" customHeight="1">
      <c r="A17" s="7">
        <v>18818</v>
      </c>
      <c r="B17" s="8"/>
      <c r="C17" s="9">
        <v>2</v>
      </c>
      <c r="D17" s="10" t="s">
        <v>23</v>
      </c>
      <c r="E17" s="10" t="s">
        <v>15</v>
      </c>
      <c r="F17" s="35">
        <v>42005</v>
      </c>
      <c r="G17" s="35">
        <v>42369</v>
      </c>
      <c r="H17" s="64">
        <v>39679</v>
      </c>
      <c r="I17" s="65">
        <v>13825730.078599999</v>
      </c>
      <c r="J17" s="65">
        <v>2595573.92</v>
      </c>
      <c r="K17" s="70">
        <f>1-(J17/I17)</f>
        <v>0.81226496501493761</v>
      </c>
      <c r="L17" s="70">
        <v>0.78</v>
      </c>
      <c r="M17" s="15">
        <f>K17-L17</f>
        <v>3.2264965014937586E-2</v>
      </c>
      <c r="N17" s="407">
        <f>M17*I17</f>
        <v>446086.69729199924</v>
      </c>
      <c r="O17" s="407"/>
    </row>
    <row r="18" spans="1:15" s="1" customFormat="1" ht="15" customHeight="1">
      <c r="A18" s="7">
        <v>18821</v>
      </c>
      <c r="B18" s="8"/>
      <c r="C18" s="9">
        <v>2</v>
      </c>
      <c r="D18" s="10" t="s">
        <v>44</v>
      </c>
      <c r="E18" s="10" t="s">
        <v>15</v>
      </c>
      <c r="F18" s="35">
        <v>42005</v>
      </c>
      <c r="G18" s="35">
        <v>42369</v>
      </c>
      <c r="H18" s="64">
        <v>534</v>
      </c>
      <c r="I18" s="65">
        <v>697769.91540000017</v>
      </c>
      <c r="J18" s="65">
        <v>499364.86000000004</v>
      </c>
      <c r="K18" s="70">
        <f>1-(J18/I18)</f>
        <v>0.28434165907864262</v>
      </c>
      <c r="L18" s="70">
        <v>0.5</v>
      </c>
      <c r="M18" s="15">
        <f>K18-L18</f>
        <v>-0.21565834092135738</v>
      </c>
      <c r="N18" s="407">
        <f>M18*I18</f>
        <v>-150479.90229999993</v>
      </c>
      <c r="O18" s="407"/>
    </row>
    <row r="19" spans="1:15" s="1" customFormat="1" ht="15" customHeight="1">
      <c r="A19" s="7">
        <v>18822</v>
      </c>
      <c r="B19" s="8"/>
      <c r="C19" s="9">
        <v>2</v>
      </c>
      <c r="D19" s="10" t="s">
        <v>42</v>
      </c>
      <c r="E19" s="10" t="s">
        <v>15</v>
      </c>
      <c r="F19" s="35">
        <v>42005</v>
      </c>
      <c r="G19" s="35">
        <v>42369</v>
      </c>
      <c r="H19" s="64">
        <v>6718</v>
      </c>
      <c r="I19" s="65">
        <v>46939231.575800002</v>
      </c>
      <c r="J19" s="65">
        <v>40572918.129999995</v>
      </c>
      <c r="K19" s="70">
        <f>1-(J19/I19)</f>
        <v>0.13562883822500038</v>
      </c>
      <c r="L19" s="70">
        <v>0.13500000000000001</v>
      </c>
      <c r="M19" s="15">
        <f>K19-L19</f>
        <v>6.2883822500037212E-4</v>
      </c>
      <c r="N19" s="407">
        <f>M19*I19</f>
        <v>29517.183067007492</v>
      </c>
      <c r="O19" s="407"/>
    </row>
    <row r="20" spans="1:15" s="1" customFormat="1" ht="18" customHeight="1" thickBot="1">
      <c r="A20" s="18"/>
      <c r="B20" s="19" t="s">
        <v>21</v>
      </c>
      <c r="C20" s="20"/>
      <c r="D20" s="21" t="s">
        <v>19</v>
      </c>
      <c r="E20" s="22"/>
      <c r="F20" s="36"/>
      <c r="G20" s="36"/>
      <c r="H20" s="23">
        <f>SUM(H16:H19)</f>
        <v>57233</v>
      </c>
      <c r="I20" s="24">
        <f>SUM(I16:I19)</f>
        <v>72239926.32159999</v>
      </c>
      <c r="J20" s="24">
        <f>SUM(J16:J19)</f>
        <v>51912515.699999996</v>
      </c>
      <c r="K20" s="25"/>
      <c r="L20" s="22"/>
      <c r="M20" s="26"/>
      <c r="N20" s="437">
        <f>N18+N16</f>
        <v>-150584.70717300117</v>
      </c>
      <c r="O20" s="437"/>
    </row>
    <row r="21" spans="1:15" s="1" customFormat="1" ht="18" customHeight="1">
      <c r="A21" s="27"/>
      <c r="B21" s="27"/>
      <c r="C21" s="27"/>
      <c r="D21" s="27"/>
      <c r="E21" s="42"/>
      <c r="F21" s="37"/>
      <c r="G21" s="37"/>
      <c r="H21" s="27"/>
      <c r="I21" s="27"/>
      <c r="J21" s="27"/>
      <c r="K21" s="27"/>
      <c r="L21" s="67"/>
      <c r="M21" s="27"/>
      <c r="N21" s="435"/>
      <c r="O21" s="435"/>
    </row>
    <row r="22" spans="1:15" s="1" customFormat="1" ht="20.25" customHeight="1">
      <c r="A22" s="436" t="s">
        <v>24</v>
      </c>
      <c r="B22" s="436"/>
      <c r="C22" s="436"/>
      <c r="D22" s="436"/>
      <c r="E22" s="436"/>
      <c r="F22" s="436"/>
      <c r="G22" s="436"/>
      <c r="H22" s="436"/>
      <c r="I22" s="436"/>
      <c r="J22" s="436"/>
      <c r="K22" s="436"/>
      <c r="L22" s="436"/>
      <c r="M22" s="436"/>
      <c r="N22" s="436"/>
      <c r="O22" s="436"/>
    </row>
    <row r="23" spans="1:15" s="1" customFormat="1" ht="36" customHeight="1">
      <c r="A23" s="3" t="s">
        <v>2</v>
      </c>
      <c r="B23" s="4"/>
      <c r="C23" s="4"/>
      <c r="D23" s="5" t="s">
        <v>3</v>
      </c>
      <c r="E23" s="41" t="s">
        <v>4</v>
      </c>
      <c r="F23" s="414" t="s">
        <v>5</v>
      </c>
      <c r="G23" s="414"/>
      <c r="H23" s="6" t="s">
        <v>6</v>
      </c>
      <c r="I23" s="75" t="s">
        <v>75</v>
      </c>
      <c r="J23" s="4"/>
      <c r="K23" s="5" t="s">
        <v>25</v>
      </c>
      <c r="L23" s="66" t="s">
        <v>26</v>
      </c>
      <c r="M23" s="5" t="s">
        <v>12</v>
      </c>
      <c r="N23" s="415" t="s">
        <v>12</v>
      </c>
      <c r="O23" s="415"/>
    </row>
    <row r="24" spans="1:15" s="1" customFormat="1" ht="15" customHeight="1">
      <c r="A24" s="7">
        <v>18823</v>
      </c>
      <c r="B24" s="28">
        <v>2</v>
      </c>
      <c r="C24" s="29"/>
      <c r="D24" s="10" t="s">
        <v>46</v>
      </c>
      <c r="E24" s="10" t="s">
        <v>27</v>
      </c>
      <c r="F24" s="35">
        <v>42005</v>
      </c>
      <c r="G24" s="35">
        <v>42369</v>
      </c>
      <c r="H24" s="64">
        <v>331182</v>
      </c>
      <c r="I24" s="65">
        <v>172936.64</v>
      </c>
      <c r="J24" s="31"/>
      <c r="K24" s="68">
        <f>I24/H24</f>
        <v>0.52218007017289592</v>
      </c>
      <c r="L24" s="68">
        <v>0.5</v>
      </c>
      <c r="M24" s="32">
        <f>L24-K24</f>
        <v>-2.2180070172895916E-2</v>
      </c>
      <c r="N24" s="426">
        <f>M24*H24</f>
        <v>-7345.6400000000149</v>
      </c>
      <c r="O24" s="426"/>
    </row>
    <row r="25" spans="1:15" s="1" customFormat="1" ht="15" customHeight="1">
      <c r="A25" s="7">
        <v>18824</v>
      </c>
      <c r="B25" s="28">
        <v>2</v>
      </c>
      <c r="C25" s="29"/>
      <c r="D25" s="10" t="s">
        <v>48</v>
      </c>
      <c r="E25" s="10" t="s">
        <v>27</v>
      </c>
      <c r="F25" s="35">
        <v>42005</v>
      </c>
      <c r="G25" s="35">
        <v>42369</v>
      </c>
      <c r="H25" s="64">
        <v>1550405</v>
      </c>
      <c r="I25" s="65">
        <v>818637.87</v>
      </c>
      <c r="J25" s="31"/>
      <c r="K25" s="68">
        <f t="shared" ref="K25:K31" si="0">I25/H25</f>
        <v>0.52801549917602175</v>
      </c>
      <c r="L25" s="68">
        <v>0.55000000000000004</v>
      </c>
      <c r="M25" s="68">
        <f t="shared" ref="M25:M31" si="1">L25-K25</f>
        <v>2.1984500823978292E-2</v>
      </c>
      <c r="N25" s="68">
        <f t="shared" ref="N25:N31" si="2">M25*H25</f>
        <v>34084.880000000063</v>
      </c>
      <c r="O25" s="69">
        <f>M25*H25</f>
        <v>34084.880000000063</v>
      </c>
    </row>
    <row r="26" spans="1:15" s="1" customFormat="1" ht="15" customHeight="1">
      <c r="A26" s="7">
        <v>18825</v>
      </c>
      <c r="B26" s="28">
        <v>2</v>
      </c>
      <c r="C26" s="29"/>
      <c r="D26" s="10" t="s">
        <v>50</v>
      </c>
      <c r="E26" s="10" t="s">
        <v>27</v>
      </c>
      <c r="F26" s="35">
        <v>42005</v>
      </c>
      <c r="G26" s="35">
        <v>42369</v>
      </c>
      <c r="H26" s="64">
        <v>10302</v>
      </c>
      <c r="I26" s="65">
        <v>0</v>
      </c>
      <c r="J26" s="31"/>
      <c r="K26" s="68">
        <f t="shared" si="0"/>
        <v>0</v>
      </c>
      <c r="L26" s="68">
        <v>0</v>
      </c>
      <c r="M26" s="68">
        <f t="shared" si="1"/>
        <v>0</v>
      </c>
      <c r="N26" s="68">
        <f t="shared" si="2"/>
        <v>0</v>
      </c>
      <c r="O26" s="69">
        <f>M26*H26</f>
        <v>0</v>
      </c>
    </row>
    <row r="27" spans="1:15" s="1" customFormat="1" ht="15" customHeight="1">
      <c r="A27" s="7">
        <v>18826</v>
      </c>
      <c r="B27" s="28">
        <v>2</v>
      </c>
      <c r="C27" s="29"/>
      <c r="D27" s="10" t="s">
        <v>52</v>
      </c>
      <c r="E27" s="10" t="s">
        <v>27</v>
      </c>
      <c r="F27" s="35">
        <v>42005</v>
      </c>
      <c r="G27" s="35">
        <v>42369</v>
      </c>
      <c r="H27" s="64">
        <v>39679</v>
      </c>
      <c r="I27" s="65">
        <v>0</v>
      </c>
      <c r="J27" s="31"/>
      <c r="K27" s="68">
        <f t="shared" si="0"/>
        <v>0</v>
      </c>
      <c r="L27" s="68">
        <v>0</v>
      </c>
      <c r="M27" s="68">
        <f t="shared" si="1"/>
        <v>0</v>
      </c>
      <c r="N27" s="68">
        <f t="shared" si="2"/>
        <v>0</v>
      </c>
      <c r="O27" s="69">
        <f>M27*H27</f>
        <v>0</v>
      </c>
    </row>
    <row r="28" spans="1:15" s="1" customFormat="1" ht="15" customHeight="1">
      <c r="A28" s="7">
        <v>18828</v>
      </c>
      <c r="B28" s="28">
        <v>2</v>
      </c>
      <c r="C28" s="29"/>
      <c r="D28" s="10" t="s">
        <v>54</v>
      </c>
      <c r="E28" s="10" t="s">
        <v>27</v>
      </c>
      <c r="F28" s="35">
        <v>42005</v>
      </c>
      <c r="G28" s="35">
        <v>42369</v>
      </c>
      <c r="H28" s="64">
        <v>7875</v>
      </c>
      <c r="I28" s="65">
        <v>5192.8799999999992</v>
      </c>
      <c r="J28" s="31"/>
      <c r="K28" s="68">
        <f t="shared" si="0"/>
        <v>0.65941333333333318</v>
      </c>
      <c r="L28" s="68">
        <v>0.5</v>
      </c>
      <c r="M28" s="32">
        <f t="shared" si="1"/>
        <v>-0.15941333333333318</v>
      </c>
      <c r="N28" s="426">
        <f t="shared" si="2"/>
        <v>-1255.3799999999987</v>
      </c>
      <c r="O28" s="426"/>
    </row>
    <row r="29" spans="1:15" s="1" customFormat="1" ht="15" customHeight="1">
      <c r="A29" s="7">
        <v>18829</v>
      </c>
      <c r="B29" s="28">
        <v>2</v>
      </c>
      <c r="C29" s="29"/>
      <c r="D29" s="10" t="s">
        <v>56</v>
      </c>
      <c r="E29" s="10" t="s">
        <v>27</v>
      </c>
      <c r="F29" s="35">
        <v>42005</v>
      </c>
      <c r="G29" s="35">
        <v>42369</v>
      </c>
      <c r="H29" s="64">
        <v>2758</v>
      </c>
      <c r="I29" s="65">
        <v>1821.6999999999998</v>
      </c>
      <c r="J29" s="31"/>
      <c r="K29" s="68">
        <f t="shared" si="0"/>
        <v>0.660514865844815</v>
      </c>
      <c r="L29" s="68">
        <v>0.55000000000000004</v>
      </c>
      <c r="M29" s="32">
        <f t="shared" si="1"/>
        <v>-0.11051486584481496</v>
      </c>
      <c r="N29" s="426">
        <f t="shared" si="2"/>
        <v>-304.79999999999967</v>
      </c>
      <c r="O29" s="426"/>
    </row>
    <row r="30" spans="1:15" s="1" customFormat="1" ht="15" customHeight="1">
      <c r="A30" s="7">
        <v>18830</v>
      </c>
      <c r="B30" s="28">
        <v>2</v>
      </c>
      <c r="C30" s="29"/>
      <c r="D30" s="10" t="s">
        <v>60</v>
      </c>
      <c r="E30" s="10" t="s">
        <v>27</v>
      </c>
      <c r="F30" s="35">
        <v>42005</v>
      </c>
      <c r="G30" s="35">
        <v>42369</v>
      </c>
      <c r="H30" s="64">
        <v>534</v>
      </c>
      <c r="I30" s="65">
        <v>0</v>
      </c>
      <c r="J30" s="31"/>
      <c r="K30" s="68">
        <f t="shared" si="0"/>
        <v>0</v>
      </c>
      <c r="L30" s="68">
        <v>0</v>
      </c>
      <c r="M30" s="68">
        <f t="shared" si="1"/>
        <v>0</v>
      </c>
      <c r="N30" s="68">
        <f t="shared" si="2"/>
        <v>0</v>
      </c>
      <c r="O30" s="69">
        <f>M30*H30</f>
        <v>0</v>
      </c>
    </row>
    <row r="31" spans="1:15" s="1" customFormat="1" ht="15" customHeight="1">
      <c r="A31" s="7">
        <v>18831</v>
      </c>
      <c r="B31" s="28">
        <v>2</v>
      </c>
      <c r="C31" s="29"/>
      <c r="D31" s="10" t="s">
        <v>58</v>
      </c>
      <c r="E31" s="10" t="s">
        <v>27</v>
      </c>
      <c r="F31" s="35">
        <v>42005</v>
      </c>
      <c r="G31" s="35">
        <v>42369</v>
      </c>
      <c r="H31" s="64">
        <v>6718</v>
      </c>
      <c r="I31" s="65">
        <v>228</v>
      </c>
      <c r="J31" s="31"/>
      <c r="K31" s="68">
        <f t="shared" si="0"/>
        <v>3.3938672223876157E-2</v>
      </c>
      <c r="L31" s="68">
        <v>0</v>
      </c>
      <c r="M31" s="71">
        <f t="shared" si="1"/>
        <v>-3.3938672223876157E-2</v>
      </c>
      <c r="N31" s="68">
        <f t="shared" si="2"/>
        <v>-228.00000000000003</v>
      </c>
      <c r="O31" s="72">
        <f>M31*H31</f>
        <v>-228.00000000000003</v>
      </c>
    </row>
    <row r="32" spans="1:15" s="1" customFormat="1" ht="18" customHeight="1" thickBot="1">
      <c r="A32" s="18"/>
      <c r="B32" s="20"/>
      <c r="C32" s="20"/>
      <c r="D32" s="21" t="s">
        <v>19</v>
      </c>
      <c r="E32" s="22"/>
      <c r="F32" s="38"/>
      <c r="G32" s="33"/>
      <c r="H32" s="23">
        <f>SUM(H24:H31)</f>
        <v>1949453</v>
      </c>
      <c r="I32" s="115">
        <f>SUM(I24:I31)</f>
        <v>998817.09</v>
      </c>
      <c r="J32" s="33"/>
      <c r="K32" s="25"/>
      <c r="L32" s="22"/>
      <c r="M32" s="26"/>
      <c r="N32" s="433">
        <f>N24+N28+N29+O31</f>
        <v>-9133.8200000000124</v>
      </c>
      <c r="O32" s="433"/>
    </row>
    <row r="33" spans="5:15" s="1" customFormat="1" ht="51" customHeight="1">
      <c r="E33" s="40"/>
      <c r="F33" s="34"/>
      <c r="G33" s="34"/>
    </row>
    <row r="34" spans="5:15" s="1" customFormat="1" ht="18" customHeight="1">
      <c r="E34" s="40"/>
      <c r="F34" s="34"/>
      <c r="G34" s="34"/>
      <c r="L34" s="401" t="s">
        <v>39</v>
      </c>
      <c r="M34" s="401"/>
      <c r="N34" s="401"/>
      <c r="O34" s="2">
        <f>N12+N20+N32</f>
        <v>-292184.4137210144</v>
      </c>
    </row>
    <row r="38" spans="5:15">
      <c r="O38" s="74"/>
    </row>
  </sheetData>
  <mergeCells count="33">
    <mergeCell ref="A1:O1"/>
    <mergeCell ref="K2:M2"/>
    <mergeCell ref="A3:O3"/>
    <mergeCell ref="A5:O5"/>
    <mergeCell ref="A6:O6"/>
    <mergeCell ref="B7:C7"/>
    <mergeCell ref="F7:G7"/>
    <mergeCell ref="N7:O7"/>
    <mergeCell ref="N8:O8"/>
    <mergeCell ref="N12:O12"/>
    <mergeCell ref="N16:O16"/>
    <mergeCell ref="N17:O17"/>
    <mergeCell ref="N18:O18"/>
    <mergeCell ref="A14:O14"/>
    <mergeCell ref="B15:C15"/>
    <mergeCell ref="F15:G15"/>
    <mergeCell ref="N15:O15"/>
    <mergeCell ref="N32:O32"/>
    <mergeCell ref="L34:N34"/>
    <mergeCell ref="G2:I2"/>
    <mergeCell ref="N28:O28"/>
    <mergeCell ref="N29:O29"/>
    <mergeCell ref="N24:O24"/>
    <mergeCell ref="N21:O21"/>
    <mergeCell ref="A22:O22"/>
    <mergeCell ref="F23:G23"/>
    <mergeCell ref="N23:O23"/>
    <mergeCell ref="N13:O13"/>
    <mergeCell ref="N9:O9"/>
    <mergeCell ref="N10:O10"/>
    <mergeCell ref="N11:O11"/>
    <mergeCell ref="N20:O20"/>
    <mergeCell ref="N19:O19"/>
  </mergeCells>
  <pageMargins left="0.7" right="0.7" top="0.75" bottom="0.75" header="0.3" footer="0.3"/>
  <pageSetup scale="61" orientation="landscape"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8"/>
  <sheetViews>
    <sheetView topLeftCell="A10" workbookViewId="0">
      <selection activeCell="I24" sqref="I24:I31"/>
    </sheetView>
  </sheetViews>
  <sheetFormatPr defaultRowHeight="12.75"/>
  <cols>
    <col min="1" max="1" width="7.140625" customWidth="1"/>
    <col min="2" max="3" width="0.42578125" customWidth="1"/>
    <col min="4" max="4" width="39.85546875" customWidth="1"/>
    <col min="5" max="5" width="24.42578125" style="43" customWidth="1"/>
    <col min="6" max="7" width="10.42578125" style="39" customWidth="1"/>
    <col min="8" max="8" width="13.42578125" customWidth="1"/>
    <col min="9" max="9" width="16.42578125" customWidth="1"/>
    <col min="10" max="10" width="17.7109375" customWidth="1"/>
    <col min="11" max="11" width="10.140625" customWidth="1"/>
    <col min="12" max="12" width="12.42578125" customWidth="1"/>
    <col min="13" max="13" width="19.5703125" customWidth="1"/>
    <col min="14" max="14" width="0.28515625" customWidth="1"/>
    <col min="15" max="15" width="20.5703125" customWidth="1"/>
  </cols>
  <sheetData>
    <row r="1" spans="1:15" s="1" customFormat="1" ht="15" customHeight="1">
      <c r="A1" s="413" t="s">
        <v>0</v>
      </c>
      <c r="B1" s="413"/>
      <c r="C1" s="413"/>
      <c r="D1" s="413"/>
      <c r="E1" s="413"/>
      <c r="F1" s="413"/>
      <c r="G1" s="413"/>
      <c r="H1" s="413"/>
      <c r="I1" s="413"/>
      <c r="J1" s="413"/>
      <c r="K1" s="413"/>
      <c r="L1" s="413"/>
      <c r="M1" s="413"/>
      <c r="N1" s="413"/>
      <c r="O1" s="413"/>
    </row>
    <row r="2" spans="1:15" s="1" customFormat="1" ht="33.75" customHeight="1">
      <c r="E2" s="40"/>
      <c r="F2" s="34"/>
      <c r="G2" s="434" t="s">
        <v>30</v>
      </c>
      <c r="H2" s="434"/>
      <c r="I2" s="434"/>
      <c r="K2" s="427"/>
      <c r="L2" s="427"/>
      <c r="M2" s="427"/>
    </row>
    <row r="3" spans="1:15" s="1" customFormat="1" ht="15" customHeight="1">
      <c r="A3" s="428" t="s">
        <v>28</v>
      </c>
      <c r="B3" s="428"/>
      <c r="C3" s="428"/>
      <c r="D3" s="428"/>
      <c r="E3" s="428"/>
      <c r="F3" s="428"/>
      <c r="G3" s="428"/>
      <c r="H3" s="428"/>
      <c r="I3" s="428"/>
      <c r="J3" s="428"/>
      <c r="K3" s="428"/>
      <c r="L3" s="428"/>
      <c r="M3" s="428"/>
      <c r="N3" s="428"/>
      <c r="O3" s="428"/>
    </row>
    <row r="4" spans="1:15" s="1" customFormat="1" ht="2.25" customHeight="1">
      <c r="E4" s="40"/>
      <c r="F4" s="34"/>
      <c r="G4" s="34"/>
    </row>
    <row r="5" spans="1:15" s="1" customFormat="1" ht="15" customHeight="1">
      <c r="A5" s="428" t="s">
        <v>40</v>
      </c>
      <c r="B5" s="428"/>
      <c r="C5" s="428"/>
      <c r="D5" s="428"/>
      <c r="E5" s="428"/>
      <c r="F5" s="428"/>
      <c r="G5" s="428"/>
      <c r="H5" s="428"/>
      <c r="I5" s="428"/>
      <c r="J5" s="428"/>
      <c r="K5" s="428"/>
      <c r="L5" s="428"/>
      <c r="M5" s="428"/>
      <c r="N5" s="428"/>
      <c r="O5" s="428"/>
    </row>
    <row r="6" spans="1:15" s="1" customFormat="1" ht="15" customHeight="1">
      <c r="A6" s="436" t="s">
        <v>1</v>
      </c>
      <c r="B6" s="436"/>
      <c r="C6" s="436"/>
      <c r="D6" s="436"/>
      <c r="E6" s="436"/>
      <c r="F6" s="436"/>
      <c r="G6" s="436"/>
      <c r="H6" s="436"/>
      <c r="I6" s="436"/>
      <c r="J6" s="436"/>
      <c r="K6" s="436"/>
      <c r="L6" s="436"/>
      <c r="M6" s="436"/>
      <c r="N6" s="436"/>
      <c r="O6" s="436"/>
    </row>
    <row r="7" spans="1:15" s="1" customFormat="1" ht="36" customHeight="1">
      <c r="A7" s="3" t="s">
        <v>2</v>
      </c>
      <c r="B7" s="429"/>
      <c r="C7" s="429"/>
      <c r="D7" s="5" t="s">
        <v>3</v>
      </c>
      <c r="E7" s="41" t="s">
        <v>4</v>
      </c>
      <c r="F7" s="415" t="s">
        <v>5</v>
      </c>
      <c r="G7" s="415"/>
      <c r="H7" s="6" t="s">
        <v>6</v>
      </c>
      <c r="I7" s="6" t="s">
        <v>7</v>
      </c>
      <c r="J7" s="3" t="s">
        <v>8</v>
      </c>
      <c r="K7" s="5" t="s">
        <v>9</v>
      </c>
      <c r="L7" s="66" t="s">
        <v>10</v>
      </c>
      <c r="M7" s="5" t="s">
        <v>11</v>
      </c>
      <c r="N7" s="415" t="s">
        <v>12</v>
      </c>
      <c r="O7" s="415"/>
    </row>
    <row r="8" spans="1:15" s="1" customFormat="1" ht="15" customHeight="1">
      <c r="A8" s="7">
        <v>43599</v>
      </c>
      <c r="B8" s="8" t="s">
        <v>21</v>
      </c>
      <c r="C8" s="9">
        <v>2</v>
      </c>
      <c r="D8" s="10" t="s">
        <v>18</v>
      </c>
      <c r="E8" s="10" t="s">
        <v>15</v>
      </c>
      <c r="F8" s="35">
        <v>42005</v>
      </c>
      <c r="G8" s="35">
        <v>42369</v>
      </c>
      <c r="H8" s="64">
        <v>217313</v>
      </c>
      <c r="I8" s="65">
        <v>128931887.07190001</v>
      </c>
      <c r="J8" s="65">
        <v>106750644.08000001</v>
      </c>
      <c r="K8" s="70">
        <f>1-(J8/I8)</f>
        <v>0.17203845763562298</v>
      </c>
      <c r="L8" s="70">
        <v>0.17280000000000001</v>
      </c>
      <c r="M8" s="15">
        <f>K8-L8</f>
        <v>-7.6154236437703249E-4</v>
      </c>
      <c r="N8" s="407">
        <f>M8*I8</f>
        <v>-98187.094124327283</v>
      </c>
      <c r="O8" s="407"/>
    </row>
    <row r="9" spans="1:15" s="1" customFormat="1" ht="15" customHeight="1">
      <c r="A9" s="7">
        <v>43655</v>
      </c>
      <c r="B9" s="8" t="s">
        <v>13</v>
      </c>
      <c r="C9" s="9">
        <v>2</v>
      </c>
      <c r="D9" s="10" t="s">
        <v>14</v>
      </c>
      <c r="E9" s="10" t="s">
        <v>15</v>
      </c>
      <c r="F9" s="35">
        <v>42005</v>
      </c>
      <c r="G9" s="35">
        <v>42369</v>
      </c>
      <c r="H9" s="64">
        <v>984112</v>
      </c>
      <c r="I9" s="65">
        <v>198627742.57930002</v>
      </c>
      <c r="J9" s="65">
        <v>44792182.519999996</v>
      </c>
      <c r="K9" s="70">
        <f>1-(J9/I9)</f>
        <v>0.77449181097088093</v>
      </c>
      <c r="L9" s="70">
        <v>0.77</v>
      </c>
      <c r="M9" s="15">
        <f>K9-L9</f>
        <v>4.4918109708809162E-3</v>
      </c>
      <c r="N9" s="407">
        <f>M9*I9</f>
        <v>892198.27323901025</v>
      </c>
      <c r="O9" s="407"/>
    </row>
    <row r="10" spans="1:15" s="1" customFormat="1" ht="15" customHeight="1">
      <c r="A10" s="7">
        <v>43665</v>
      </c>
      <c r="B10" s="8"/>
      <c r="C10" s="9">
        <v>2</v>
      </c>
      <c r="D10" s="10" t="s">
        <v>16</v>
      </c>
      <c r="E10" s="10" t="s">
        <v>15</v>
      </c>
      <c r="F10" s="35">
        <v>42005</v>
      </c>
      <c r="G10" s="35">
        <v>42369</v>
      </c>
      <c r="H10" s="64">
        <v>4593</v>
      </c>
      <c r="I10" s="65">
        <v>31034030.680299997</v>
      </c>
      <c r="J10" s="65">
        <v>26392787.670000002</v>
      </c>
      <c r="K10" s="70">
        <f>1-(J10/I10)</f>
        <v>0.14955334220398886</v>
      </c>
      <c r="L10" s="70">
        <v>0.13500000000000001</v>
      </c>
      <c r="M10" s="15">
        <f>K10-L10</f>
        <v>1.455334220398885E-2</v>
      </c>
      <c r="N10" s="407">
        <f>M10*I10</f>
        <v>451648.86845949478</v>
      </c>
      <c r="O10" s="407"/>
    </row>
    <row r="11" spans="1:15" s="1" customFormat="1" ht="15" customHeight="1">
      <c r="A11" s="7">
        <v>43667</v>
      </c>
      <c r="B11" s="8"/>
      <c r="C11" s="9">
        <v>2</v>
      </c>
      <c r="D11" s="10" t="s">
        <v>17</v>
      </c>
      <c r="E11" s="10" t="s">
        <v>15</v>
      </c>
      <c r="F11" s="35">
        <v>42005</v>
      </c>
      <c r="G11" s="35">
        <v>42369</v>
      </c>
      <c r="H11" s="64">
        <v>1561</v>
      </c>
      <c r="I11" s="65">
        <v>2320155.8640999999</v>
      </c>
      <c r="J11" s="65">
        <v>941685.92</v>
      </c>
      <c r="K11" s="70">
        <f>1-(J11/I11)</f>
        <v>0.59412816415879677</v>
      </c>
      <c r="L11" s="70">
        <v>0.5</v>
      </c>
      <c r="M11" s="15">
        <f>K11-L11</f>
        <v>9.4128164158796768E-2</v>
      </c>
      <c r="N11" s="407">
        <f>M11*I11</f>
        <v>218392.01204999976</v>
      </c>
      <c r="O11" s="407"/>
    </row>
    <row r="12" spans="1:15" s="1" customFormat="1" ht="18" customHeight="1" thickBot="1">
      <c r="A12" s="18"/>
      <c r="B12" s="19" t="s">
        <v>13</v>
      </c>
      <c r="C12" s="20"/>
      <c r="D12" s="21" t="s">
        <v>19</v>
      </c>
      <c r="E12" s="22"/>
      <c r="F12" s="36"/>
      <c r="G12" s="36"/>
      <c r="H12" s="23">
        <f>SUM(H8:H11)</f>
        <v>1207579</v>
      </c>
      <c r="I12" s="24">
        <f>SUM(I8:I11)</f>
        <v>360913816.19560003</v>
      </c>
      <c r="J12" s="24">
        <f>SUM(J8:J11)</f>
        <v>178877300.19000003</v>
      </c>
      <c r="K12" s="25"/>
      <c r="L12" s="22"/>
      <c r="M12" s="26"/>
      <c r="N12" s="437">
        <f>N8</f>
        <v>-98187.094124327283</v>
      </c>
      <c r="O12" s="437"/>
    </row>
    <row r="13" spans="1:15" s="1" customFormat="1" ht="18" customHeight="1">
      <c r="A13" s="27"/>
      <c r="B13" s="27"/>
      <c r="C13" s="27"/>
      <c r="D13" s="27"/>
      <c r="E13" s="42"/>
      <c r="F13" s="37"/>
      <c r="G13" s="37"/>
      <c r="H13" s="27"/>
      <c r="I13" s="27"/>
      <c r="J13" s="27"/>
      <c r="K13" s="27"/>
      <c r="L13" s="67"/>
      <c r="M13" s="27"/>
      <c r="N13" s="435"/>
      <c r="O13" s="435"/>
    </row>
    <row r="14" spans="1:15" s="1" customFormat="1" ht="15" customHeight="1">
      <c r="A14" s="436" t="s">
        <v>20</v>
      </c>
      <c r="B14" s="436"/>
      <c r="C14" s="436"/>
      <c r="D14" s="436"/>
      <c r="E14" s="436"/>
      <c r="F14" s="436"/>
      <c r="G14" s="436"/>
      <c r="H14" s="436"/>
      <c r="I14" s="436"/>
      <c r="J14" s="436"/>
      <c r="K14" s="436"/>
      <c r="L14" s="436"/>
      <c r="M14" s="436"/>
      <c r="N14" s="436"/>
      <c r="O14" s="436"/>
    </row>
    <row r="15" spans="1:15" s="1" customFormat="1" ht="36" customHeight="1">
      <c r="A15" s="3" t="s">
        <v>2</v>
      </c>
      <c r="B15" s="429"/>
      <c r="C15" s="429"/>
      <c r="D15" s="5" t="s">
        <v>3</v>
      </c>
      <c r="E15" s="41" t="s">
        <v>4</v>
      </c>
      <c r="F15" s="415" t="s">
        <v>5</v>
      </c>
      <c r="G15" s="415"/>
      <c r="H15" s="6" t="s">
        <v>6</v>
      </c>
      <c r="I15" s="6" t="s">
        <v>7</v>
      </c>
      <c r="J15" s="3" t="s">
        <v>8</v>
      </c>
      <c r="K15" s="5" t="s">
        <v>9</v>
      </c>
      <c r="L15" s="66" t="s">
        <v>10</v>
      </c>
      <c r="M15" s="5" t="s">
        <v>11</v>
      </c>
      <c r="N15" s="415" t="s">
        <v>12</v>
      </c>
      <c r="O15" s="415"/>
    </row>
    <row r="16" spans="1:15" s="1" customFormat="1" ht="15" customHeight="1">
      <c r="A16" s="7">
        <v>43661</v>
      </c>
      <c r="B16" s="8"/>
      <c r="C16" s="9">
        <v>2</v>
      </c>
      <c r="D16" s="10" t="s">
        <v>22</v>
      </c>
      <c r="E16" s="10" t="s">
        <v>15</v>
      </c>
      <c r="F16" s="35">
        <v>42005</v>
      </c>
      <c r="G16" s="35">
        <v>42369</v>
      </c>
      <c r="H16" s="64">
        <v>5216</v>
      </c>
      <c r="I16" s="65">
        <v>4901835.0885000005</v>
      </c>
      <c r="J16" s="65">
        <v>3739120.4099999997</v>
      </c>
      <c r="K16" s="70">
        <f>1-(J16/I16)</f>
        <v>0.23719987668042919</v>
      </c>
      <c r="L16" s="70">
        <v>0.23499999999999999</v>
      </c>
      <c r="M16" s="15">
        <f>K16-L16</f>
        <v>2.1998766804292025E-3</v>
      </c>
      <c r="N16" s="407">
        <f>M16*I16</f>
        <v>10783.432702500768</v>
      </c>
      <c r="O16" s="407"/>
    </row>
    <row r="17" spans="1:15" s="1" customFormat="1" ht="15" customHeight="1">
      <c r="A17" s="7">
        <v>43664</v>
      </c>
      <c r="B17" s="8"/>
      <c r="C17" s="9">
        <v>2</v>
      </c>
      <c r="D17" s="10" t="s">
        <v>23</v>
      </c>
      <c r="E17" s="10" t="s">
        <v>15</v>
      </c>
      <c r="F17" s="35">
        <v>42005</v>
      </c>
      <c r="G17" s="35">
        <v>42369</v>
      </c>
      <c r="H17" s="64">
        <v>21885</v>
      </c>
      <c r="I17" s="65">
        <v>7056014.7415000005</v>
      </c>
      <c r="J17" s="65">
        <v>1525539.77</v>
      </c>
      <c r="K17" s="70">
        <f>1-(J17/I17)</f>
        <v>0.78379583576724587</v>
      </c>
      <c r="L17" s="70">
        <v>0.78</v>
      </c>
      <c r="M17" s="15">
        <f>K17-L17</f>
        <v>3.7958357672458476E-3</v>
      </c>
      <c r="N17" s="407">
        <f>M17*I17</f>
        <v>26783.473129999664</v>
      </c>
      <c r="O17" s="407"/>
    </row>
    <row r="18" spans="1:15" s="1" customFormat="1" ht="15" customHeight="1">
      <c r="A18" s="7">
        <v>43668</v>
      </c>
      <c r="B18" s="8"/>
      <c r="C18" s="9">
        <v>2</v>
      </c>
      <c r="D18" s="10" t="s">
        <v>42</v>
      </c>
      <c r="E18" s="10" t="s">
        <v>15</v>
      </c>
      <c r="F18" s="35">
        <v>42005</v>
      </c>
      <c r="G18" s="35">
        <v>42369</v>
      </c>
      <c r="H18" s="64">
        <v>2338</v>
      </c>
      <c r="I18" s="65">
        <v>17783621.976799998</v>
      </c>
      <c r="J18" s="65">
        <v>15383720.960000003</v>
      </c>
      <c r="K18" s="70">
        <f>1-(J18/I18)</f>
        <v>0.13495006922272845</v>
      </c>
      <c r="L18" s="70">
        <v>0.13500000000000001</v>
      </c>
      <c r="M18" s="15">
        <f>K18-L18</f>
        <v>-4.9930777271556259E-5</v>
      </c>
      <c r="N18" s="407">
        <f>M18*I18</f>
        <v>-887.95006800515375</v>
      </c>
      <c r="O18" s="407"/>
    </row>
    <row r="19" spans="1:15" s="1" customFormat="1" ht="15" customHeight="1">
      <c r="A19" s="7">
        <v>43669</v>
      </c>
      <c r="B19" s="8"/>
      <c r="C19" s="9">
        <v>2</v>
      </c>
      <c r="D19" s="10" t="s">
        <v>44</v>
      </c>
      <c r="E19" s="10" t="s">
        <v>15</v>
      </c>
      <c r="F19" s="35">
        <v>42005</v>
      </c>
      <c r="G19" s="35">
        <v>42369</v>
      </c>
      <c r="H19" s="64">
        <v>135</v>
      </c>
      <c r="I19" s="65">
        <v>612798.68500000006</v>
      </c>
      <c r="J19" s="65">
        <v>240357.14</v>
      </c>
      <c r="K19" s="70">
        <f>1-(J19/I19)</f>
        <v>0.60777144944428207</v>
      </c>
      <c r="L19" s="70">
        <v>0.5</v>
      </c>
      <c r="M19" s="15">
        <f>K19-L19</f>
        <v>0.10777144944428207</v>
      </c>
      <c r="N19" s="407">
        <f>M19*I19</f>
        <v>66042.202500000043</v>
      </c>
      <c r="O19" s="407"/>
    </row>
    <row r="20" spans="1:15" s="1" customFormat="1" ht="18" customHeight="1" thickBot="1">
      <c r="A20" s="18"/>
      <c r="B20" s="19" t="s">
        <v>21</v>
      </c>
      <c r="C20" s="20"/>
      <c r="D20" s="21" t="s">
        <v>19</v>
      </c>
      <c r="E20" s="22"/>
      <c r="F20" s="36"/>
      <c r="G20" s="36"/>
      <c r="H20" s="23">
        <f>SUM(H16:H19)</f>
        <v>29574</v>
      </c>
      <c r="I20" s="24">
        <f>SUM(I16:I19)</f>
        <v>30354270.491799999</v>
      </c>
      <c r="J20" s="24">
        <f>SUM(J16:J19)</f>
        <v>20888738.280000001</v>
      </c>
      <c r="K20" s="25"/>
      <c r="L20" s="22"/>
      <c r="M20" s="26"/>
      <c r="N20" s="437">
        <f>N17+N18</f>
        <v>25895.52306199451</v>
      </c>
      <c r="O20" s="437"/>
    </row>
    <row r="21" spans="1:15" s="1" customFormat="1" ht="18" customHeight="1">
      <c r="A21" s="27"/>
      <c r="B21" s="27"/>
      <c r="C21" s="27"/>
      <c r="D21" s="27"/>
      <c r="E21" s="42"/>
      <c r="F21" s="37"/>
      <c r="G21" s="37"/>
      <c r="H21" s="27"/>
      <c r="I21" s="27"/>
      <c r="J21" s="27"/>
      <c r="K21" s="27"/>
      <c r="L21" s="67"/>
      <c r="M21" s="27"/>
      <c r="N21" s="435"/>
      <c r="O21" s="435"/>
    </row>
    <row r="22" spans="1:15" s="1" customFormat="1" ht="20.25" customHeight="1">
      <c r="A22" s="436" t="s">
        <v>24</v>
      </c>
      <c r="B22" s="436"/>
      <c r="C22" s="436"/>
      <c r="D22" s="436"/>
      <c r="E22" s="436"/>
      <c r="F22" s="436"/>
      <c r="G22" s="436"/>
      <c r="H22" s="436"/>
      <c r="I22" s="436"/>
      <c r="J22" s="436"/>
      <c r="K22" s="436"/>
      <c r="L22" s="436"/>
      <c r="M22" s="436"/>
      <c r="N22" s="436"/>
      <c r="O22" s="436"/>
    </row>
    <row r="23" spans="1:15" s="1" customFormat="1" ht="36" customHeight="1">
      <c r="A23" s="3" t="s">
        <v>2</v>
      </c>
      <c r="B23" s="4"/>
      <c r="C23" s="4"/>
      <c r="D23" s="5" t="s">
        <v>3</v>
      </c>
      <c r="E23" s="41" t="s">
        <v>4</v>
      </c>
      <c r="F23" s="414" t="s">
        <v>5</v>
      </c>
      <c r="G23" s="414"/>
      <c r="H23" s="6" t="s">
        <v>6</v>
      </c>
      <c r="I23" s="75" t="s">
        <v>75</v>
      </c>
      <c r="J23" s="4"/>
      <c r="K23" s="5" t="s">
        <v>25</v>
      </c>
      <c r="L23" s="66" t="s">
        <v>26</v>
      </c>
      <c r="M23" s="5" t="s">
        <v>12</v>
      </c>
      <c r="N23" s="415" t="s">
        <v>12</v>
      </c>
      <c r="O23" s="415"/>
    </row>
    <row r="24" spans="1:15" s="1" customFormat="1" ht="15" customHeight="1">
      <c r="A24" s="7">
        <v>43670</v>
      </c>
      <c r="B24" s="28">
        <v>2</v>
      </c>
      <c r="C24" s="29"/>
      <c r="D24" s="10" t="s">
        <v>46</v>
      </c>
      <c r="E24" s="10" t="s">
        <v>27</v>
      </c>
      <c r="F24" s="35">
        <v>42005</v>
      </c>
      <c r="G24" s="35">
        <v>42369</v>
      </c>
      <c r="H24" s="64">
        <v>217313</v>
      </c>
      <c r="I24" s="65">
        <v>95646.43</v>
      </c>
      <c r="J24" s="31"/>
      <c r="K24" s="68">
        <f>I24/H24</f>
        <v>0.44013211358731413</v>
      </c>
      <c r="L24" s="68">
        <v>0.5</v>
      </c>
      <c r="M24" s="68">
        <f>L24-K24</f>
        <v>5.9867886412685867E-2</v>
      </c>
      <c r="N24" s="68">
        <f>M24*H24</f>
        <v>13010.070000000003</v>
      </c>
      <c r="O24" s="69">
        <f>M24*H24</f>
        <v>13010.070000000003</v>
      </c>
    </row>
    <row r="25" spans="1:15" s="1" customFormat="1" ht="15" customHeight="1">
      <c r="A25" s="7">
        <v>43672</v>
      </c>
      <c r="B25" s="28">
        <v>2</v>
      </c>
      <c r="C25" s="29"/>
      <c r="D25" s="10" t="s">
        <v>48</v>
      </c>
      <c r="E25" s="10" t="s">
        <v>27</v>
      </c>
      <c r="F25" s="35">
        <v>42005</v>
      </c>
      <c r="G25" s="35">
        <v>42369</v>
      </c>
      <c r="H25" s="64">
        <v>1062002</v>
      </c>
      <c r="I25" s="65">
        <v>878109.03000000014</v>
      </c>
      <c r="J25" s="31"/>
      <c r="K25" s="68">
        <f t="shared" ref="K25:K31" si="0">I25/H25</f>
        <v>0.82684310387362747</v>
      </c>
      <c r="L25" s="68">
        <v>0.55000000000000004</v>
      </c>
      <c r="M25" s="71">
        <f>L25-K25</f>
        <v>-0.27684310387362743</v>
      </c>
      <c r="N25" s="71">
        <f t="shared" ref="N25:N31" si="1">M25*H25</f>
        <v>-294007.93000000005</v>
      </c>
      <c r="O25" s="72">
        <f>M25*H25</f>
        <v>-294007.93000000005</v>
      </c>
    </row>
    <row r="26" spans="1:15" s="1" customFormat="1" ht="15" customHeight="1">
      <c r="A26" s="7">
        <v>43675</v>
      </c>
      <c r="B26" s="28">
        <v>2</v>
      </c>
      <c r="C26" s="29"/>
      <c r="D26" s="10" t="s">
        <v>50</v>
      </c>
      <c r="E26" s="10" t="s">
        <v>27</v>
      </c>
      <c r="F26" s="35">
        <v>42005</v>
      </c>
      <c r="G26" s="35">
        <v>42369</v>
      </c>
      <c r="H26" s="64">
        <v>5216</v>
      </c>
      <c r="I26" s="65">
        <v>0</v>
      </c>
      <c r="J26" s="31"/>
      <c r="K26" s="68">
        <f t="shared" si="0"/>
        <v>0</v>
      </c>
      <c r="L26" s="68">
        <v>0</v>
      </c>
      <c r="M26" s="68">
        <f t="shared" ref="M26:M31" si="2">L26-K26</f>
        <v>0</v>
      </c>
      <c r="N26" s="68">
        <f t="shared" si="1"/>
        <v>0</v>
      </c>
      <c r="O26" s="69">
        <f>M26*H26</f>
        <v>0</v>
      </c>
    </row>
    <row r="27" spans="1:15" s="1" customFormat="1" ht="15" customHeight="1">
      <c r="A27" s="7">
        <v>43679</v>
      </c>
      <c r="B27" s="28">
        <v>2</v>
      </c>
      <c r="C27" s="29"/>
      <c r="D27" s="10" t="s">
        <v>52</v>
      </c>
      <c r="E27" s="10" t="s">
        <v>27</v>
      </c>
      <c r="F27" s="35">
        <v>42005</v>
      </c>
      <c r="G27" s="35">
        <v>42369</v>
      </c>
      <c r="H27" s="64">
        <v>21885</v>
      </c>
      <c r="I27" s="65">
        <v>0</v>
      </c>
      <c r="J27" s="31"/>
      <c r="K27" s="68">
        <f t="shared" si="0"/>
        <v>0</v>
      </c>
      <c r="L27" s="68">
        <v>0</v>
      </c>
      <c r="M27" s="68">
        <f t="shared" si="2"/>
        <v>0</v>
      </c>
      <c r="N27" s="68">
        <f t="shared" si="1"/>
        <v>0</v>
      </c>
      <c r="O27" s="69">
        <f>M27*H27</f>
        <v>0</v>
      </c>
    </row>
    <row r="28" spans="1:15" s="1" customFormat="1" ht="15" customHeight="1">
      <c r="A28" s="7">
        <v>43685</v>
      </c>
      <c r="B28" s="28">
        <v>2</v>
      </c>
      <c r="C28" s="29"/>
      <c r="D28" s="10" t="s">
        <v>54</v>
      </c>
      <c r="E28" s="10" t="s">
        <v>27</v>
      </c>
      <c r="F28" s="35">
        <v>42005</v>
      </c>
      <c r="G28" s="35">
        <v>42369</v>
      </c>
      <c r="H28" s="64">
        <v>4874</v>
      </c>
      <c r="I28" s="65">
        <v>4243.4799999999996</v>
      </c>
      <c r="J28" s="31"/>
      <c r="K28" s="68">
        <f t="shared" si="0"/>
        <v>0.87063602790315953</v>
      </c>
      <c r="L28" s="68">
        <v>0.5</v>
      </c>
      <c r="M28" s="32">
        <f t="shared" si="2"/>
        <v>-0.37063602790315953</v>
      </c>
      <c r="N28" s="426">
        <f t="shared" si="1"/>
        <v>-1806.4799999999996</v>
      </c>
      <c r="O28" s="426"/>
    </row>
    <row r="29" spans="1:15" s="1" customFormat="1" ht="15" customHeight="1">
      <c r="A29" s="7">
        <v>43691</v>
      </c>
      <c r="B29" s="28">
        <v>2</v>
      </c>
      <c r="C29" s="29"/>
      <c r="D29" s="10" t="s">
        <v>56</v>
      </c>
      <c r="E29" s="10" t="s">
        <v>27</v>
      </c>
      <c r="F29" s="35">
        <v>42005</v>
      </c>
      <c r="G29" s="35">
        <v>42369</v>
      </c>
      <c r="H29" s="64">
        <v>1561</v>
      </c>
      <c r="I29" s="65">
        <v>1288.8399999999999</v>
      </c>
      <c r="J29" s="31"/>
      <c r="K29" s="68">
        <f t="shared" si="0"/>
        <v>0.82565022421524659</v>
      </c>
      <c r="L29" s="68">
        <v>0.55000000000000004</v>
      </c>
      <c r="M29" s="32">
        <f t="shared" si="2"/>
        <v>-0.27565022421524654</v>
      </c>
      <c r="N29" s="426">
        <f t="shared" si="1"/>
        <v>-430.28999999999985</v>
      </c>
      <c r="O29" s="426"/>
    </row>
    <row r="30" spans="1:15" s="1" customFormat="1" ht="15" customHeight="1">
      <c r="A30" s="7">
        <v>43697</v>
      </c>
      <c r="B30" s="28">
        <v>2</v>
      </c>
      <c r="C30" s="29"/>
      <c r="D30" s="10" t="s">
        <v>60</v>
      </c>
      <c r="E30" s="10" t="s">
        <v>27</v>
      </c>
      <c r="F30" s="35">
        <v>42005</v>
      </c>
      <c r="G30" s="35">
        <v>42369</v>
      </c>
      <c r="H30" s="64">
        <v>135</v>
      </c>
      <c r="I30" s="65">
        <v>0</v>
      </c>
      <c r="J30" s="31"/>
      <c r="K30" s="68">
        <f t="shared" si="0"/>
        <v>0</v>
      </c>
      <c r="L30" s="68">
        <v>0</v>
      </c>
      <c r="M30" s="68">
        <f t="shared" si="2"/>
        <v>0</v>
      </c>
      <c r="N30" s="68">
        <f t="shared" si="1"/>
        <v>0</v>
      </c>
      <c r="O30" s="69">
        <f>M30*H30</f>
        <v>0</v>
      </c>
    </row>
    <row r="31" spans="1:15" s="1" customFormat="1" ht="15" customHeight="1">
      <c r="A31" s="7">
        <v>43698</v>
      </c>
      <c r="B31" s="28">
        <v>2</v>
      </c>
      <c r="C31" s="29"/>
      <c r="D31" s="10" t="s">
        <v>58</v>
      </c>
      <c r="E31" s="10" t="s">
        <v>27</v>
      </c>
      <c r="F31" s="35">
        <v>42005</v>
      </c>
      <c r="G31" s="35">
        <v>42369</v>
      </c>
      <c r="H31" s="64">
        <v>2338</v>
      </c>
      <c r="I31" s="65">
        <v>60</v>
      </c>
      <c r="J31" s="31"/>
      <c r="K31" s="68">
        <f t="shared" si="0"/>
        <v>2.5662959794696322E-2</v>
      </c>
      <c r="L31" s="68">
        <v>0</v>
      </c>
      <c r="M31" s="71">
        <f t="shared" si="2"/>
        <v>-2.5662959794696322E-2</v>
      </c>
      <c r="N31" s="68">
        <f t="shared" si="1"/>
        <v>-60</v>
      </c>
      <c r="O31" s="72">
        <f>M31*H31</f>
        <v>-60</v>
      </c>
    </row>
    <row r="32" spans="1:15" s="1" customFormat="1" ht="18" customHeight="1" thickBot="1">
      <c r="A32" s="18"/>
      <c r="B32" s="20"/>
      <c r="C32" s="20"/>
      <c r="D32" s="21" t="s">
        <v>19</v>
      </c>
      <c r="E32" s="22"/>
      <c r="F32" s="38"/>
      <c r="G32" s="33"/>
      <c r="H32" s="23">
        <f>SUM(H24:H31)</f>
        <v>1315324</v>
      </c>
      <c r="I32" s="115">
        <f>SUM(I24:I31)</f>
        <v>979347.78000000014</v>
      </c>
      <c r="J32" s="33"/>
      <c r="K32" s="25"/>
      <c r="L32" s="22"/>
      <c r="M32" s="26"/>
      <c r="N32" s="433">
        <f>O25+N28+N29+O31</f>
        <v>-296304.7</v>
      </c>
      <c r="O32" s="433"/>
    </row>
    <row r="33" spans="5:15" s="1" customFormat="1" ht="51" customHeight="1">
      <c r="E33" s="40"/>
      <c r="F33" s="34"/>
      <c r="G33" s="34"/>
    </row>
    <row r="34" spans="5:15" s="1" customFormat="1" ht="18" customHeight="1">
      <c r="E34" s="40"/>
      <c r="F34" s="34"/>
      <c r="G34" s="34"/>
      <c r="L34" s="401" t="s">
        <v>39</v>
      </c>
      <c r="M34" s="401"/>
      <c r="N34" s="401"/>
      <c r="O34" s="2">
        <f>N12+N20+N32</f>
        <v>-368596.27106233279</v>
      </c>
    </row>
    <row r="36" spans="5:15">
      <c r="O36" s="172"/>
    </row>
    <row r="38" spans="5:15">
      <c r="O38" s="173"/>
    </row>
  </sheetData>
  <mergeCells count="32">
    <mergeCell ref="A1:O1"/>
    <mergeCell ref="N18:O18"/>
    <mergeCell ref="B15:C15"/>
    <mergeCell ref="F15:G15"/>
    <mergeCell ref="N9:O9"/>
    <mergeCell ref="N10:O10"/>
    <mergeCell ref="N11:O11"/>
    <mergeCell ref="K2:M2"/>
    <mergeCell ref="A3:O3"/>
    <mergeCell ref="A5:O5"/>
    <mergeCell ref="A6:O6"/>
    <mergeCell ref="N7:O7"/>
    <mergeCell ref="N8:O8"/>
    <mergeCell ref="G2:I2"/>
    <mergeCell ref="B7:C7"/>
    <mergeCell ref="F7:G7"/>
    <mergeCell ref="N12:O12"/>
    <mergeCell ref="N13:O13"/>
    <mergeCell ref="A14:O14"/>
    <mergeCell ref="N15:O15"/>
    <mergeCell ref="N16:O16"/>
    <mergeCell ref="N17:O17"/>
    <mergeCell ref="N32:O32"/>
    <mergeCell ref="L34:N34"/>
    <mergeCell ref="N19:O19"/>
    <mergeCell ref="N20:O20"/>
    <mergeCell ref="N21:O21"/>
    <mergeCell ref="A22:O22"/>
    <mergeCell ref="N23:O23"/>
    <mergeCell ref="N28:O28"/>
    <mergeCell ref="N29:O29"/>
    <mergeCell ref="F23:G23"/>
  </mergeCells>
  <pageMargins left="0.7" right="0.7" top="0.75" bottom="0.75" header="0.3" footer="0.3"/>
  <pageSetup scale="61" orientation="landscape"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workbookViewId="0">
      <selection activeCell="C48" sqref="C48"/>
    </sheetView>
  </sheetViews>
  <sheetFormatPr defaultColWidth="9.140625" defaultRowHeight="12.75"/>
  <cols>
    <col min="1" max="1" width="8.140625" style="190" bestFit="1" customWidth="1"/>
    <col min="2" max="2" width="22.42578125" style="190" bestFit="1" customWidth="1"/>
    <col min="3" max="3" width="10.5703125" style="190" customWidth="1"/>
    <col min="4" max="4" width="8.140625" style="190" bestFit="1" customWidth="1"/>
    <col min="5" max="5" width="10.7109375" style="190" customWidth="1"/>
    <col min="6" max="6" width="10.42578125" style="190" bestFit="1" customWidth="1"/>
    <col min="7" max="7" width="34.42578125" style="190" bestFit="1" customWidth="1"/>
    <col min="8" max="11" width="15.140625" style="196" customWidth="1"/>
    <col min="12" max="14" width="13" style="190" customWidth="1"/>
    <col min="15" max="15" width="12.85546875" style="190" bestFit="1" customWidth="1"/>
    <col min="16" max="16384" width="9.140625" style="189"/>
  </cols>
  <sheetData>
    <row r="1" spans="1:15" ht="25.5">
      <c r="A1" s="188" t="s">
        <v>62</v>
      </c>
      <c r="B1" s="188" t="s">
        <v>110</v>
      </c>
      <c r="C1" s="188" t="s">
        <v>74</v>
      </c>
      <c r="D1" s="188" t="s">
        <v>63</v>
      </c>
      <c r="E1" s="188" t="s">
        <v>64</v>
      </c>
      <c r="F1" s="188" t="s">
        <v>65</v>
      </c>
      <c r="G1" s="188" t="s">
        <v>66</v>
      </c>
      <c r="H1" s="188" t="s">
        <v>67</v>
      </c>
      <c r="I1" s="188" t="s">
        <v>7</v>
      </c>
      <c r="J1" s="188" t="s">
        <v>68</v>
      </c>
      <c r="K1" s="188" t="s">
        <v>75</v>
      </c>
      <c r="L1" s="188" t="s">
        <v>69</v>
      </c>
      <c r="M1" s="188" t="s">
        <v>70</v>
      </c>
      <c r="N1" s="188" t="s">
        <v>71</v>
      </c>
      <c r="O1" s="188" t="s">
        <v>72</v>
      </c>
    </row>
    <row r="2" spans="1:15">
      <c r="A2" s="190" t="s">
        <v>115</v>
      </c>
      <c r="B2" s="191" t="s">
        <v>111</v>
      </c>
      <c r="C2" s="190">
        <v>43599</v>
      </c>
      <c r="D2" s="190">
        <v>3</v>
      </c>
      <c r="E2" s="192">
        <v>42005</v>
      </c>
      <c r="F2" s="192">
        <v>42369</v>
      </c>
      <c r="G2" s="191" t="s">
        <v>18</v>
      </c>
      <c r="H2" s="193">
        <v>217313</v>
      </c>
      <c r="I2" s="194">
        <v>128931887.07190001</v>
      </c>
      <c r="J2" s="194">
        <v>106750644.08000001</v>
      </c>
      <c r="K2" s="194">
        <v>95646.43</v>
      </c>
      <c r="L2" s="195">
        <v>0.17280000000000001</v>
      </c>
      <c r="M2" s="195">
        <v>0.17203845763562298</v>
      </c>
      <c r="N2" s="195">
        <v>-7.6154236437703249E-4</v>
      </c>
      <c r="O2" s="194">
        <v>-98187.09412433207</v>
      </c>
    </row>
    <row r="3" spans="1:15">
      <c r="A3" s="190" t="s">
        <v>115</v>
      </c>
      <c r="B3" s="191" t="s">
        <v>111</v>
      </c>
      <c r="C3" s="190">
        <v>43655</v>
      </c>
      <c r="D3" s="190">
        <v>3</v>
      </c>
      <c r="E3" s="192">
        <v>42005</v>
      </c>
      <c r="F3" s="192">
        <v>42369</v>
      </c>
      <c r="G3" s="191" t="s">
        <v>14</v>
      </c>
      <c r="H3" s="193">
        <v>984112</v>
      </c>
      <c r="I3" s="194">
        <v>198627742.57930002</v>
      </c>
      <c r="J3" s="194">
        <v>44792182.519999996</v>
      </c>
      <c r="K3" s="194">
        <v>501347.37</v>
      </c>
      <c r="L3" s="195">
        <v>0.77</v>
      </c>
      <c r="M3" s="195">
        <v>0.77449181097088093</v>
      </c>
      <c r="N3" s="195">
        <v>4.4918109708809162E-3</v>
      </c>
      <c r="O3" s="194">
        <v>892198.27323900163</v>
      </c>
    </row>
    <row r="4" spans="1:15">
      <c r="A4" s="190" t="s">
        <v>115</v>
      </c>
      <c r="B4" s="191" t="s">
        <v>111</v>
      </c>
      <c r="C4" s="190">
        <v>43665</v>
      </c>
      <c r="D4" s="190">
        <v>3</v>
      </c>
      <c r="E4" s="192">
        <v>42005</v>
      </c>
      <c r="F4" s="192">
        <v>42369</v>
      </c>
      <c r="G4" s="191" t="s">
        <v>16</v>
      </c>
      <c r="H4" s="193">
        <v>4593</v>
      </c>
      <c r="I4" s="194">
        <v>31034030.680299997</v>
      </c>
      <c r="J4" s="194">
        <v>26392787.670000002</v>
      </c>
      <c r="K4" s="194">
        <v>3021.1000000000004</v>
      </c>
      <c r="L4" s="195">
        <v>0.13500000000000001</v>
      </c>
      <c r="M4" s="195">
        <v>0.14955334220398886</v>
      </c>
      <c r="N4" s="195">
        <v>1.455334220398885E-2</v>
      </c>
      <c r="O4" s="194">
        <v>451648.86845949665</v>
      </c>
    </row>
    <row r="5" spans="1:15">
      <c r="A5" s="190" t="s">
        <v>115</v>
      </c>
      <c r="B5" s="191" t="s">
        <v>111</v>
      </c>
      <c r="C5" s="190">
        <v>43667</v>
      </c>
      <c r="D5" s="190">
        <v>3</v>
      </c>
      <c r="E5" s="192">
        <v>42005</v>
      </c>
      <c r="F5" s="192">
        <v>42369</v>
      </c>
      <c r="G5" s="191" t="s">
        <v>17</v>
      </c>
      <c r="H5" s="193">
        <v>1561</v>
      </c>
      <c r="I5" s="194">
        <v>2320155.8640999999</v>
      </c>
      <c r="J5" s="194">
        <v>941685.92</v>
      </c>
      <c r="K5" s="194">
        <v>1288.8399999999999</v>
      </c>
      <c r="L5" s="195">
        <v>0.5</v>
      </c>
      <c r="M5" s="195">
        <v>0.59412816415879688</v>
      </c>
      <c r="N5" s="195">
        <v>9.4128164158796879E-2</v>
      </c>
      <c r="O5" s="194">
        <v>218392.01205000002</v>
      </c>
    </row>
    <row r="7" spans="1:15">
      <c r="A7" s="190" t="s">
        <v>115</v>
      </c>
      <c r="B7" s="191" t="s">
        <v>111</v>
      </c>
      <c r="C7" s="190">
        <v>43661</v>
      </c>
      <c r="D7" s="190">
        <v>3</v>
      </c>
      <c r="E7" s="192">
        <v>42005</v>
      </c>
      <c r="F7" s="192">
        <v>42369</v>
      </c>
      <c r="G7" s="191" t="s">
        <v>22</v>
      </c>
      <c r="H7" s="193">
        <v>5216</v>
      </c>
      <c r="I7" s="194">
        <v>4901835.0885000005</v>
      </c>
      <c r="J7" s="194">
        <v>3739120.4099999997</v>
      </c>
      <c r="K7" s="194">
        <v>0</v>
      </c>
      <c r="L7" s="195">
        <v>0.23499999999999999</v>
      </c>
      <c r="M7" s="195">
        <v>0.23719987668042919</v>
      </c>
      <c r="N7" s="195">
        <v>2.1998766804292025E-3</v>
      </c>
      <c r="O7" s="194">
        <v>10783.432702500839</v>
      </c>
    </row>
    <row r="8" spans="1:15">
      <c r="A8" s="190" t="s">
        <v>115</v>
      </c>
      <c r="B8" s="191" t="s">
        <v>111</v>
      </c>
      <c r="C8" s="190">
        <v>43664</v>
      </c>
      <c r="D8" s="190">
        <v>3</v>
      </c>
      <c r="E8" s="192">
        <v>42005</v>
      </c>
      <c r="F8" s="192">
        <v>42369</v>
      </c>
      <c r="G8" s="191" t="s">
        <v>23</v>
      </c>
      <c r="H8" s="193">
        <v>21885</v>
      </c>
      <c r="I8" s="194">
        <v>7056014.7415000005</v>
      </c>
      <c r="J8" s="194">
        <v>1525539.77</v>
      </c>
      <c r="K8" s="194">
        <v>0</v>
      </c>
      <c r="L8" s="195">
        <v>0.78</v>
      </c>
      <c r="M8" s="195">
        <v>0.78379583576724587</v>
      </c>
      <c r="N8" s="195">
        <v>3.7958357672458476E-3</v>
      </c>
      <c r="O8" s="194">
        <v>26783.473129999824</v>
      </c>
    </row>
    <row r="9" spans="1:15">
      <c r="A9" s="190" t="s">
        <v>115</v>
      </c>
      <c r="B9" s="191" t="s">
        <v>111</v>
      </c>
      <c r="C9" s="190">
        <v>43668</v>
      </c>
      <c r="D9" s="190">
        <v>3</v>
      </c>
      <c r="E9" s="192">
        <v>42005</v>
      </c>
      <c r="F9" s="192">
        <v>42369</v>
      </c>
      <c r="G9" s="191" t="s">
        <v>42</v>
      </c>
      <c r="H9" s="193">
        <v>2338</v>
      </c>
      <c r="I9" s="194">
        <v>17783621.976799998</v>
      </c>
      <c r="J9" s="194">
        <v>15383720.960000003</v>
      </c>
      <c r="K9" s="194">
        <v>60</v>
      </c>
      <c r="L9" s="195">
        <v>0.13500000000000001</v>
      </c>
      <c r="M9" s="195">
        <v>0.13495006922272845</v>
      </c>
      <c r="N9" s="195">
        <v>-4.9930777271556259E-5</v>
      </c>
      <c r="O9" s="194">
        <v>-887.95006800442934</v>
      </c>
    </row>
    <row r="10" spans="1:15">
      <c r="A10" s="190" t="s">
        <v>115</v>
      </c>
      <c r="B10" s="191" t="s">
        <v>111</v>
      </c>
      <c r="C10" s="190">
        <v>43669</v>
      </c>
      <c r="D10" s="190">
        <v>3</v>
      </c>
      <c r="E10" s="192">
        <v>42005</v>
      </c>
      <c r="F10" s="192">
        <v>42369</v>
      </c>
      <c r="G10" s="191" t="s">
        <v>44</v>
      </c>
      <c r="H10" s="196">
        <v>135</v>
      </c>
      <c r="I10" s="194">
        <v>612798.68500000006</v>
      </c>
      <c r="J10" s="194">
        <v>240357.14</v>
      </c>
      <c r="K10" s="194">
        <v>0</v>
      </c>
      <c r="L10" s="195">
        <v>0.5</v>
      </c>
      <c r="M10" s="195">
        <v>0.60777144944428207</v>
      </c>
      <c r="N10" s="195">
        <v>0.10777144944428207</v>
      </c>
      <c r="O10" s="194">
        <v>66042.202500000043</v>
      </c>
    </row>
    <row r="15" spans="1:15">
      <c r="A15" s="190" t="s">
        <v>115</v>
      </c>
      <c r="B15" s="191" t="s">
        <v>111</v>
      </c>
      <c r="C15" s="190">
        <v>43670</v>
      </c>
      <c r="D15" s="190">
        <v>3</v>
      </c>
      <c r="E15" s="192">
        <v>42005</v>
      </c>
      <c r="F15" s="192">
        <v>42369</v>
      </c>
      <c r="G15" s="191" t="s">
        <v>46</v>
      </c>
      <c r="H15" s="193">
        <v>217313</v>
      </c>
      <c r="I15" s="194">
        <v>128931887.07189998</v>
      </c>
      <c r="J15" s="194">
        <v>106750644.08</v>
      </c>
      <c r="K15" s="194">
        <v>95646.43</v>
      </c>
      <c r="L15" s="195">
        <v>0.5</v>
      </c>
      <c r="M15" s="195">
        <v>0.44013211358731419</v>
      </c>
      <c r="N15" s="195">
        <v>5.9867886412685811E-2</v>
      </c>
      <c r="O15" s="194">
        <v>13010.069999999992</v>
      </c>
    </row>
    <row r="16" spans="1:15">
      <c r="A16" s="190" t="s">
        <v>115</v>
      </c>
      <c r="B16" s="191" t="s">
        <v>111</v>
      </c>
      <c r="C16" s="190">
        <v>43672</v>
      </c>
      <c r="D16" s="190">
        <v>3</v>
      </c>
      <c r="E16" s="192">
        <v>42005</v>
      </c>
      <c r="F16" s="192">
        <v>42369</v>
      </c>
      <c r="G16" s="191" t="s">
        <v>48</v>
      </c>
      <c r="H16" s="193">
        <v>1062002</v>
      </c>
      <c r="I16" s="194">
        <v>205166312.9928</v>
      </c>
      <c r="J16" s="194">
        <v>46411017.219999999</v>
      </c>
      <c r="K16" s="194">
        <v>878109.03000000014</v>
      </c>
      <c r="L16" s="195">
        <v>0.55000000000000004</v>
      </c>
      <c r="M16" s="195">
        <v>0.82684310387362747</v>
      </c>
      <c r="N16" s="195">
        <v>-0.27684310387362743</v>
      </c>
      <c r="O16" s="194">
        <v>-294007.93000000005</v>
      </c>
    </row>
    <row r="17" spans="1:15">
      <c r="A17" s="190" t="s">
        <v>115</v>
      </c>
      <c r="B17" s="191" t="s">
        <v>111</v>
      </c>
      <c r="C17" s="190">
        <v>43675</v>
      </c>
      <c r="D17" s="190">
        <v>3</v>
      </c>
      <c r="E17" s="192">
        <v>42005</v>
      </c>
      <c r="F17" s="192">
        <v>42369</v>
      </c>
      <c r="G17" s="191" t="s">
        <v>50</v>
      </c>
      <c r="H17" s="193">
        <v>5216</v>
      </c>
      <c r="I17" s="194">
        <v>4901835.0884999996</v>
      </c>
      <c r="J17" s="194">
        <v>3739120.4099999997</v>
      </c>
      <c r="K17" s="194">
        <v>0</v>
      </c>
      <c r="L17" s="195">
        <v>0</v>
      </c>
      <c r="M17" s="195">
        <v>0</v>
      </c>
      <c r="N17" s="195">
        <v>0</v>
      </c>
      <c r="O17" s="196">
        <v>0</v>
      </c>
    </row>
    <row r="18" spans="1:15">
      <c r="A18" s="190" t="s">
        <v>115</v>
      </c>
      <c r="B18" s="191" t="s">
        <v>111</v>
      </c>
      <c r="C18" s="190">
        <v>43679</v>
      </c>
      <c r="D18" s="190">
        <v>3</v>
      </c>
      <c r="E18" s="192">
        <v>42005</v>
      </c>
      <c r="F18" s="192">
        <v>42369</v>
      </c>
      <c r="G18" s="191" t="s">
        <v>52</v>
      </c>
      <c r="H18" s="193">
        <v>21885</v>
      </c>
      <c r="I18" s="194">
        <v>7056014.7414999995</v>
      </c>
      <c r="J18" s="194">
        <v>1525539.77</v>
      </c>
      <c r="K18" s="194">
        <v>0</v>
      </c>
      <c r="L18" s="195">
        <v>0</v>
      </c>
      <c r="M18" s="195">
        <v>0</v>
      </c>
      <c r="N18" s="195">
        <v>0</v>
      </c>
      <c r="O18" s="196">
        <v>0</v>
      </c>
    </row>
    <row r="19" spans="1:15">
      <c r="A19" s="190" t="s">
        <v>115</v>
      </c>
      <c r="B19" s="191" t="s">
        <v>111</v>
      </c>
      <c r="C19" s="190">
        <v>43685</v>
      </c>
      <c r="D19" s="190">
        <v>3</v>
      </c>
      <c r="E19" s="192">
        <v>42005</v>
      </c>
      <c r="F19" s="192">
        <v>42369</v>
      </c>
      <c r="G19" s="191" t="s">
        <v>54</v>
      </c>
      <c r="H19" s="193">
        <v>4874</v>
      </c>
      <c r="I19" s="194">
        <v>31704429.609200001</v>
      </c>
      <c r="J19" s="194">
        <v>26992053.269999996</v>
      </c>
      <c r="K19" s="194">
        <v>4243.4799999999996</v>
      </c>
      <c r="L19" s="195">
        <v>0.5</v>
      </c>
      <c r="M19" s="195">
        <v>0.87063602790315953</v>
      </c>
      <c r="N19" s="195">
        <v>-0.37063602790315953</v>
      </c>
      <c r="O19" s="194">
        <v>-1806.4799999999996</v>
      </c>
    </row>
    <row r="20" spans="1:15">
      <c r="A20" s="190" t="s">
        <v>115</v>
      </c>
      <c r="B20" s="191" t="s">
        <v>111</v>
      </c>
      <c r="C20" s="190">
        <v>43691</v>
      </c>
      <c r="D20" s="190">
        <v>3</v>
      </c>
      <c r="E20" s="192">
        <v>42005</v>
      </c>
      <c r="F20" s="192">
        <v>42369</v>
      </c>
      <c r="G20" s="191" t="s">
        <v>56</v>
      </c>
      <c r="H20" s="193">
        <v>1561</v>
      </c>
      <c r="I20" s="194">
        <v>2320155.8640999999</v>
      </c>
      <c r="J20" s="194">
        <v>941685.92</v>
      </c>
      <c r="K20" s="194">
        <v>1288.8399999999999</v>
      </c>
      <c r="L20" s="195">
        <v>0.55000000000000004</v>
      </c>
      <c r="M20" s="195">
        <v>0.82565022421524659</v>
      </c>
      <c r="N20" s="195">
        <v>-0.27565022421524654</v>
      </c>
      <c r="O20" s="194">
        <v>-430.28999999999985</v>
      </c>
    </row>
    <row r="21" spans="1:15">
      <c r="A21" s="190" t="s">
        <v>115</v>
      </c>
      <c r="B21" s="191" t="s">
        <v>111</v>
      </c>
      <c r="C21" s="190">
        <v>43697</v>
      </c>
      <c r="D21" s="190">
        <v>3</v>
      </c>
      <c r="E21" s="192">
        <v>42005</v>
      </c>
      <c r="F21" s="192">
        <v>42369</v>
      </c>
      <c r="G21" s="191" t="s">
        <v>60</v>
      </c>
      <c r="H21" s="196">
        <v>135</v>
      </c>
      <c r="I21" s="194">
        <v>612798.68499999994</v>
      </c>
      <c r="J21" s="194">
        <v>240357.14</v>
      </c>
      <c r="K21" s="194">
        <v>0</v>
      </c>
      <c r="L21" s="195">
        <v>0</v>
      </c>
      <c r="M21" s="195">
        <v>0</v>
      </c>
      <c r="N21" s="195">
        <v>0</v>
      </c>
      <c r="O21" s="196">
        <v>0</v>
      </c>
    </row>
    <row r="22" spans="1:15">
      <c r="A22" s="190" t="s">
        <v>115</v>
      </c>
      <c r="B22" s="191" t="s">
        <v>111</v>
      </c>
      <c r="C22" s="190">
        <v>43698</v>
      </c>
      <c r="D22" s="190">
        <v>3</v>
      </c>
      <c r="E22" s="192">
        <v>42005</v>
      </c>
      <c r="F22" s="192">
        <v>42369</v>
      </c>
      <c r="G22" s="191" t="s">
        <v>58</v>
      </c>
      <c r="H22" s="193">
        <v>2338</v>
      </c>
      <c r="I22" s="194">
        <v>17783621.976799998</v>
      </c>
      <c r="J22" s="194">
        <v>15383720.960000001</v>
      </c>
      <c r="K22" s="194">
        <v>60</v>
      </c>
      <c r="L22" s="195">
        <v>0</v>
      </c>
      <c r="M22" s="195">
        <v>2.5662959794696322E-2</v>
      </c>
      <c r="N22" s="195">
        <v>-2.5662959794696322E-2</v>
      </c>
      <c r="O22" s="194">
        <v>-60</v>
      </c>
    </row>
    <row r="23" spans="1:15">
      <c r="B23" s="191"/>
      <c r="E23" s="192"/>
      <c r="F23" s="192"/>
      <c r="G23" s="191"/>
      <c r="H23" s="193"/>
      <c r="I23" s="194"/>
      <c r="J23" s="194"/>
      <c r="K23" s="194"/>
      <c r="L23" s="195"/>
      <c r="M23" s="195"/>
      <c r="N23" s="195"/>
      <c r="O23" s="194"/>
    </row>
    <row r="24" spans="1:15" ht="25.5">
      <c r="A24" s="188" t="s">
        <v>62</v>
      </c>
      <c r="B24" s="188" t="s">
        <v>110</v>
      </c>
      <c r="C24" s="188" t="s">
        <v>74</v>
      </c>
      <c r="D24" s="188" t="s">
        <v>63</v>
      </c>
      <c r="E24" s="188" t="s">
        <v>64</v>
      </c>
      <c r="F24" s="188" t="s">
        <v>65</v>
      </c>
      <c r="G24" s="188" t="s">
        <v>66</v>
      </c>
      <c r="H24" s="188" t="s">
        <v>67</v>
      </c>
      <c r="I24" s="188" t="s">
        <v>7</v>
      </c>
      <c r="J24" s="188" t="s">
        <v>68</v>
      </c>
      <c r="K24" s="188" t="s">
        <v>75</v>
      </c>
      <c r="L24" s="188" t="s">
        <v>69</v>
      </c>
      <c r="M24" s="188" t="s">
        <v>70</v>
      </c>
      <c r="N24" s="188" t="s">
        <v>71</v>
      </c>
      <c r="O24" s="188" t="s">
        <v>72</v>
      </c>
    </row>
    <row r="25" spans="1:15">
      <c r="A25" s="190" t="s">
        <v>73</v>
      </c>
      <c r="B25" s="191" t="s">
        <v>112</v>
      </c>
      <c r="C25" s="190">
        <v>18776</v>
      </c>
      <c r="D25" s="190">
        <v>3</v>
      </c>
      <c r="E25" s="192">
        <v>42005</v>
      </c>
      <c r="F25" s="192">
        <v>42369</v>
      </c>
      <c r="G25" s="191" t="s">
        <v>18</v>
      </c>
      <c r="H25" s="193">
        <v>331179</v>
      </c>
      <c r="I25" s="194">
        <v>183411950.7186</v>
      </c>
      <c r="J25" s="194">
        <v>151137448.49000001</v>
      </c>
      <c r="K25" s="194">
        <v>172935.34000000003</v>
      </c>
      <c r="L25" s="195">
        <v>0.17280000000000001</v>
      </c>
      <c r="M25" s="195">
        <v>0.17596728076960033</v>
      </c>
      <c r="N25" s="195">
        <v>3.1672807696003225E-3</v>
      </c>
      <c r="O25" s="194">
        <v>580917.14442589879</v>
      </c>
    </row>
    <row r="26" spans="1:15">
      <c r="A26" s="190" t="s">
        <v>73</v>
      </c>
      <c r="B26" s="191" t="s">
        <v>112</v>
      </c>
      <c r="C26" s="190">
        <v>18816</v>
      </c>
      <c r="D26" s="190">
        <v>3</v>
      </c>
      <c r="E26" s="192">
        <v>42005</v>
      </c>
      <c r="F26" s="192">
        <v>42369</v>
      </c>
      <c r="G26" s="191" t="s">
        <v>14</v>
      </c>
      <c r="H26" s="193">
        <v>1550405</v>
      </c>
      <c r="I26" s="194">
        <v>265900813.38739997</v>
      </c>
      <c r="J26" s="194">
        <v>61263934.929999992</v>
      </c>
      <c r="K26" s="194">
        <v>818637.87</v>
      </c>
      <c r="L26" s="195">
        <v>0.77</v>
      </c>
      <c r="M26" s="195">
        <v>0.7695985425936156</v>
      </c>
      <c r="N26" s="195">
        <v>-4.0145740638442007E-4</v>
      </c>
      <c r="O26" s="194">
        <v>-106747.85089800507</v>
      </c>
    </row>
    <row r="27" spans="1:15">
      <c r="A27" s="190" t="s">
        <v>73</v>
      </c>
      <c r="B27" s="191" t="s">
        <v>112</v>
      </c>
      <c r="C27" s="190">
        <v>18819</v>
      </c>
      <c r="D27" s="190">
        <v>3</v>
      </c>
      <c r="E27" s="192">
        <v>42005</v>
      </c>
      <c r="F27" s="192">
        <v>42369</v>
      </c>
      <c r="G27" s="191" t="s">
        <v>16</v>
      </c>
      <c r="H27" s="193">
        <v>7875</v>
      </c>
      <c r="I27" s="194">
        <v>56279364.477800004</v>
      </c>
      <c r="J27" s="194">
        <v>46684264.009999998</v>
      </c>
      <c r="K27" s="194">
        <v>5192.88</v>
      </c>
      <c r="L27" s="195">
        <v>0.13500000000000001</v>
      </c>
      <c r="M27" s="195">
        <v>0.17049056180413868</v>
      </c>
      <c r="N27" s="195">
        <v>3.5490561804138676E-2</v>
      </c>
      <c r="O27" s="194">
        <v>1997386.2632970065</v>
      </c>
    </row>
    <row r="28" spans="1:15">
      <c r="A28" s="190" t="s">
        <v>73</v>
      </c>
      <c r="B28" s="191" t="s">
        <v>112</v>
      </c>
      <c r="C28" s="190">
        <v>18820</v>
      </c>
      <c r="D28" s="190">
        <v>3</v>
      </c>
      <c r="E28" s="192">
        <v>42005</v>
      </c>
      <c r="F28" s="192">
        <v>42369</v>
      </c>
      <c r="G28" s="191" t="s">
        <v>17</v>
      </c>
      <c r="H28" s="193">
        <v>2758</v>
      </c>
      <c r="I28" s="194">
        <v>4089174.6687000003</v>
      </c>
      <c r="J28" s="194">
        <v>2070305.37</v>
      </c>
      <c r="K28" s="194">
        <v>1821.6999999999998</v>
      </c>
      <c r="L28" s="195">
        <v>0.5</v>
      </c>
      <c r="M28" s="195">
        <v>0.49371070259070737</v>
      </c>
      <c r="N28" s="195">
        <v>-6.2892974092926268E-3</v>
      </c>
      <c r="O28" s="194">
        <v>-25718.035649999743</v>
      </c>
    </row>
    <row r="29" spans="1:15">
      <c r="A29" s="189"/>
      <c r="B29" s="189"/>
      <c r="C29" s="189"/>
      <c r="D29" s="189"/>
      <c r="E29" s="189"/>
      <c r="F29" s="189"/>
      <c r="G29" s="189"/>
      <c r="H29" s="189"/>
      <c r="I29" s="189"/>
      <c r="J29" s="189"/>
      <c r="K29" s="189"/>
      <c r="L29" s="189"/>
      <c r="M29" s="189"/>
      <c r="N29" s="189"/>
      <c r="O29" s="189"/>
    </row>
    <row r="30" spans="1:15">
      <c r="A30" s="190" t="s">
        <v>73</v>
      </c>
      <c r="B30" s="191" t="s">
        <v>112</v>
      </c>
      <c r="C30" s="190">
        <v>18817</v>
      </c>
      <c r="D30" s="190">
        <v>3</v>
      </c>
      <c r="E30" s="192">
        <v>42005</v>
      </c>
      <c r="F30" s="192">
        <v>42369</v>
      </c>
      <c r="G30" s="191" t="s">
        <v>22</v>
      </c>
      <c r="H30" s="193">
        <v>10302</v>
      </c>
      <c r="I30" s="194">
        <v>10777194.751799999</v>
      </c>
      <c r="J30" s="194">
        <v>8244658.79</v>
      </c>
      <c r="K30" s="194">
        <v>0</v>
      </c>
      <c r="L30" s="195">
        <v>0.23499999999999999</v>
      </c>
      <c r="M30" s="195">
        <v>0.23499027531046668</v>
      </c>
      <c r="N30" s="195">
        <v>-9.724689533308073E-6</v>
      </c>
      <c r="O30" s="194">
        <v>-104.80487300083041</v>
      </c>
    </row>
    <row r="31" spans="1:15">
      <c r="A31" s="190" t="s">
        <v>73</v>
      </c>
      <c r="B31" s="191" t="s">
        <v>112</v>
      </c>
      <c r="C31" s="190">
        <v>18818</v>
      </c>
      <c r="D31" s="190">
        <v>3</v>
      </c>
      <c r="E31" s="192">
        <v>42005</v>
      </c>
      <c r="F31" s="192">
        <v>42369</v>
      </c>
      <c r="G31" s="191" t="s">
        <v>23</v>
      </c>
      <c r="H31" s="193">
        <v>39679</v>
      </c>
      <c r="I31" s="194">
        <v>13825730.078599999</v>
      </c>
      <c r="J31" s="194">
        <v>2595573.92</v>
      </c>
      <c r="K31" s="194">
        <v>0</v>
      </c>
      <c r="L31" s="195">
        <v>0.78</v>
      </c>
      <c r="M31" s="195">
        <v>0.81226496501493761</v>
      </c>
      <c r="N31" s="195">
        <v>3.2264965014937586E-2</v>
      </c>
      <c r="O31" s="194">
        <v>446086.69729199959</v>
      </c>
    </row>
    <row r="32" spans="1:15">
      <c r="A32" s="190" t="s">
        <v>73</v>
      </c>
      <c r="B32" s="191" t="s">
        <v>112</v>
      </c>
      <c r="C32" s="190">
        <v>18821</v>
      </c>
      <c r="D32" s="190">
        <v>3</v>
      </c>
      <c r="E32" s="192">
        <v>42005</v>
      </c>
      <c r="F32" s="192">
        <v>42369</v>
      </c>
      <c r="G32" s="191" t="s">
        <v>44</v>
      </c>
      <c r="H32" s="196">
        <v>534</v>
      </c>
      <c r="I32" s="194">
        <v>697769.91540000017</v>
      </c>
      <c r="J32" s="194">
        <v>499364.86000000004</v>
      </c>
      <c r="K32" s="194">
        <v>0</v>
      </c>
      <c r="L32" s="195">
        <v>0.5</v>
      </c>
      <c r="M32" s="195">
        <v>0.28434165907864262</v>
      </c>
      <c r="N32" s="195">
        <v>-0.21565834092135738</v>
      </c>
      <c r="O32" s="194">
        <v>-150479.90229999996</v>
      </c>
    </row>
    <row r="33" spans="1:15">
      <c r="A33" s="190" t="s">
        <v>73</v>
      </c>
      <c r="B33" s="191" t="s">
        <v>112</v>
      </c>
      <c r="C33" s="190">
        <v>18822</v>
      </c>
      <c r="D33" s="190">
        <v>3</v>
      </c>
      <c r="E33" s="192">
        <v>42005</v>
      </c>
      <c r="F33" s="192">
        <v>42369</v>
      </c>
      <c r="G33" s="191" t="s">
        <v>42</v>
      </c>
      <c r="H33" s="193">
        <v>6718</v>
      </c>
      <c r="I33" s="194">
        <v>46939231.575800002</v>
      </c>
      <c r="J33" s="194">
        <v>40572918.129999995</v>
      </c>
      <c r="K33" s="194">
        <v>228</v>
      </c>
      <c r="L33" s="195">
        <v>0.13500000000000001</v>
      </c>
      <c r="M33" s="195">
        <v>0.13562883822500038</v>
      </c>
      <c r="N33" s="195">
        <v>6.2883822500037212E-4</v>
      </c>
      <c r="O33" s="194">
        <v>29517.183067008853</v>
      </c>
    </row>
    <row r="34" spans="1:15">
      <c r="A34" s="189"/>
      <c r="B34" s="189"/>
      <c r="C34" s="189"/>
      <c r="D34" s="189"/>
      <c r="E34" s="189"/>
      <c r="F34" s="189"/>
      <c r="G34" s="189"/>
      <c r="H34" s="189"/>
      <c r="I34" s="189"/>
      <c r="J34" s="189"/>
      <c r="K34" s="189"/>
      <c r="L34" s="189"/>
      <c r="M34" s="189"/>
      <c r="N34" s="189"/>
      <c r="O34" s="189"/>
    </row>
    <row r="35" spans="1:15">
      <c r="A35" s="189"/>
      <c r="B35" s="189"/>
      <c r="C35" s="189"/>
      <c r="D35" s="189"/>
      <c r="E35" s="189"/>
      <c r="F35" s="189"/>
      <c r="G35" s="189"/>
      <c r="H35" s="189"/>
      <c r="I35" s="189"/>
      <c r="J35" s="189"/>
      <c r="K35" s="189"/>
      <c r="L35" s="189"/>
      <c r="M35" s="189"/>
      <c r="N35" s="189"/>
      <c r="O35" s="189"/>
    </row>
    <row r="36" spans="1:15">
      <c r="A36" s="190" t="s">
        <v>73</v>
      </c>
      <c r="B36" s="191" t="s">
        <v>112</v>
      </c>
      <c r="C36" s="190">
        <v>18823</v>
      </c>
      <c r="D36" s="190">
        <v>3</v>
      </c>
      <c r="E36" s="192">
        <v>42005</v>
      </c>
      <c r="F36" s="192">
        <v>42369</v>
      </c>
      <c r="G36" s="191" t="s">
        <v>46</v>
      </c>
      <c r="H36" s="193">
        <v>331182</v>
      </c>
      <c r="I36" s="194">
        <v>183543958.41859999</v>
      </c>
      <c r="J36" s="194">
        <v>151256237.72</v>
      </c>
      <c r="K36" s="194">
        <v>172936.64</v>
      </c>
      <c r="L36" s="195">
        <v>0.5</v>
      </c>
      <c r="M36" s="195">
        <v>0.52218007017289592</v>
      </c>
      <c r="N36" s="195">
        <v>-2.2180070172895916E-2</v>
      </c>
      <c r="O36" s="194">
        <v>-7345.640000000014</v>
      </c>
    </row>
    <row r="37" spans="1:15">
      <c r="A37" s="190" t="s">
        <v>73</v>
      </c>
      <c r="B37" s="191" t="s">
        <v>112</v>
      </c>
      <c r="C37" s="190">
        <v>18824</v>
      </c>
      <c r="D37" s="190">
        <v>3</v>
      </c>
      <c r="E37" s="192">
        <v>42005</v>
      </c>
      <c r="F37" s="192">
        <v>42369</v>
      </c>
      <c r="G37" s="191" t="s">
        <v>48</v>
      </c>
      <c r="H37" s="193">
        <v>1550405</v>
      </c>
      <c r="I37" s="194">
        <v>265900813.38739997</v>
      </c>
      <c r="J37" s="194">
        <v>66183240.829999998</v>
      </c>
      <c r="K37" s="194">
        <v>818637.87</v>
      </c>
      <c r="L37" s="195">
        <v>0.55000000000000004</v>
      </c>
      <c r="M37" s="195">
        <v>0.52801549917602175</v>
      </c>
      <c r="N37" s="195">
        <v>2.1984500823978292E-2</v>
      </c>
      <c r="O37" s="194">
        <v>34084.880000000121</v>
      </c>
    </row>
    <row r="38" spans="1:15">
      <c r="A38" s="190" t="s">
        <v>73</v>
      </c>
      <c r="B38" s="191" t="s">
        <v>112</v>
      </c>
      <c r="C38" s="190">
        <v>18825</v>
      </c>
      <c r="D38" s="190">
        <v>3</v>
      </c>
      <c r="E38" s="192">
        <v>42005</v>
      </c>
      <c r="F38" s="192">
        <v>42369</v>
      </c>
      <c r="G38" s="191" t="s">
        <v>50</v>
      </c>
      <c r="H38" s="193">
        <v>10302</v>
      </c>
      <c r="I38" s="194">
        <v>10777194.751800001</v>
      </c>
      <c r="J38" s="194">
        <v>8244658.79</v>
      </c>
      <c r="K38" s="194">
        <v>0</v>
      </c>
      <c r="L38" s="195">
        <v>0</v>
      </c>
      <c r="M38" s="195">
        <v>0</v>
      </c>
      <c r="N38" s="195">
        <v>0</v>
      </c>
      <c r="O38" s="196">
        <v>0</v>
      </c>
    </row>
    <row r="39" spans="1:15">
      <c r="A39" s="190" t="s">
        <v>73</v>
      </c>
      <c r="B39" s="191" t="s">
        <v>112</v>
      </c>
      <c r="C39" s="190">
        <v>18826</v>
      </c>
      <c r="D39" s="190">
        <v>3</v>
      </c>
      <c r="E39" s="192">
        <v>42005</v>
      </c>
      <c r="F39" s="192">
        <v>42369</v>
      </c>
      <c r="G39" s="191" t="s">
        <v>52</v>
      </c>
      <c r="H39" s="193">
        <v>39679</v>
      </c>
      <c r="I39" s="194">
        <v>13825730.078599999</v>
      </c>
      <c r="J39" s="194">
        <v>2609068.6900000004</v>
      </c>
      <c r="K39" s="194">
        <v>0</v>
      </c>
      <c r="L39" s="195">
        <v>0</v>
      </c>
      <c r="M39" s="195">
        <v>0</v>
      </c>
      <c r="N39" s="195">
        <v>0</v>
      </c>
      <c r="O39" s="196">
        <v>0</v>
      </c>
    </row>
    <row r="40" spans="1:15">
      <c r="A40" s="190" t="s">
        <v>73</v>
      </c>
      <c r="B40" s="191" t="s">
        <v>112</v>
      </c>
      <c r="C40" s="190">
        <v>18828</v>
      </c>
      <c r="D40" s="190">
        <v>3</v>
      </c>
      <c r="E40" s="192">
        <v>42005</v>
      </c>
      <c r="F40" s="192">
        <v>42369</v>
      </c>
      <c r="G40" s="191" t="s">
        <v>54</v>
      </c>
      <c r="H40" s="193">
        <v>7875</v>
      </c>
      <c r="I40" s="194">
        <v>56279364.477800004</v>
      </c>
      <c r="J40" s="194">
        <v>46688876.400000006</v>
      </c>
      <c r="K40" s="194">
        <v>5192.8799999999992</v>
      </c>
      <c r="L40" s="195">
        <v>0.5</v>
      </c>
      <c r="M40" s="195">
        <v>0.65941333333333318</v>
      </c>
      <c r="N40" s="195">
        <v>-0.15941333333333318</v>
      </c>
      <c r="O40" s="194">
        <v>-1255.3799999999992</v>
      </c>
    </row>
    <row r="41" spans="1:15">
      <c r="A41" s="190" t="s">
        <v>73</v>
      </c>
      <c r="B41" s="191" t="s">
        <v>112</v>
      </c>
      <c r="C41" s="190">
        <v>18829</v>
      </c>
      <c r="D41" s="190">
        <v>3</v>
      </c>
      <c r="E41" s="192">
        <v>42005</v>
      </c>
      <c r="F41" s="192">
        <v>42369</v>
      </c>
      <c r="G41" s="191" t="s">
        <v>56</v>
      </c>
      <c r="H41" s="193">
        <v>2758</v>
      </c>
      <c r="I41" s="194">
        <v>4089174.6687000003</v>
      </c>
      <c r="J41" s="194">
        <v>2070752.1999999995</v>
      </c>
      <c r="K41" s="194">
        <v>1821.6999999999998</v>
      </c>
      <c r="L41" s="195">
        <v>0.55000000000000004</v>
      </c>
      <c r="M41" s="195">
        <v>0.660514865844815</v>
      </c>
      <c r="N41" s="195">
        <v>-0.11051486584481496</v>
      </c>
      <c r="O41" s="194">
        <v>-304.79999999999973</v>
      </c>
    </row>
    <row r="42" spans="1:15">
      <c r="A42" s="190" t="s">
        <v>73</v>
      </c>
      <c r="B42" s="191" t="s">
        <v>112</v>
      </c>
      <c r="C42" s="190">
        <v>18830</v>
      </c>
      <c r="D42" s="190">
        <v>3</v>
      </c>
      <c r="E42" s="192">
        <v>42005</v>
      </c>
      <c r="F42" s="192">
        <v>42369</v>
      </c>
      <c r="G42" s="191" t="s">
        <v>60</v>
      </c>
      <c r="H42" s="196">
        <v>534</v>
      </c>
      <c r="I42" s="194">
        <v>697769.91539999994</v>
      </c>
      <c r="J42" s="194">
        <v>502324.24000000005</v>
      </c>
      <c r="K42" s="194">
        <v>0</v>
      </c>
      <c r="L42" s="195">
        <v>0</v>
      </c>
      <c r="M42" s="195">
        <v>0</v>
      </c>
      <c r="N42" s="195">
        <v>0</v>
      </c>
      <c r="O42" s="196">
        <v>0</v>
      </c>
    </row>
    <row r="43" spans="1:15">
      <c r="A43" s="190" t="s">
        <v>73</v>
      </c>
      <c r="B43" s="191" t="s">
        <v>112</v>
      </c>
      <c r="C43" s="190">
        <v>18831</v>
      </c>
      <c r="D43" s="190">
        <v>3</v>
      </c>
      <c r="E43" s="192">
        <v>42005</v>
      </c>
      <c r="F43" s="192">
        <v>42369</v>
      </c>
      <c r="G43" s="191" t="s">
        <v>58</v>
      </c>
      <c r="H43" s="193">
        <v>6718</v>
      </c>
      <c r="I43" s="194">
        <v>46939231.575800002</v>
      </c>
      <c r="J43" s="194">
        <v>40572918.130000003</v>
      </c>
      <c r="K43" s="194">
        <v>228</v>
      </c>
      <c r="L43" s="195">
        <v>0</v>
      </c>
      <c r="M43" s="195">
        <v>3.3938672223876157E-2</v>
      </c>
      <c r="N43" s="195">
        <v>-3.3938672223876157E-2</v>
      </c>
      <c r="O43" s="194">
        <v>-228</v>
      </c>
    </row>
  </sheetData>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7"/>
  <sheetViews>
    <sheetView showGridLines="0" zoomScaleNormal="100" workbookViewId="0">
      <selection activeCell="D7" sqref="D7"/>
    </sheetView>
  </sheetViews>
  <sheetFormatPr defaultRowHeight="12.75"/>
  <cols>
    <col min="1" max="1" width="3.85546875" style="223" customWidth="1"/>
    <col min="2" max="2" width="40.7109375" style="223" customWidth="1"/>
    <col min="3" max="7" width="22.7109375" style="223" customWidth="1"/>
    <col min="8" max="8" width="21.7109375" style="223" customWidth="1"/>
    <col min="9" max="10" width="9.140625" style="278" customWidth="1"/>
    <col min="11" max="256" width="9.140625" style="223"/>
    <col min="257" max="257" width="3.85546875" style="223" customWidth="1"/>
    <col min="258" max="258" width="40.7109375" style="223" customWidth="1"/>
    <col min="259" max="263" width="22.7109375" style="223" customWidth="1"/>
    <col min="264" max="264" width="21.7109375" style="223" customWidth="1"/>
    <col min="265" max="266" width="9.140625" style="223" customWidth="1"/>
    <col min="267" max="512" width="9.140625" style="223"/>
    <col min="513" max="513" width="3.85546875" style="223" customWidth="1"/>
    <col min="514" max="514" width="40.7109375" style="223" customWidth="1"/>
    <col min="515" max="519" width="22.7109375" style="223" customWidth="1"/>
    <col min="520" max="520" width="21.7109375" style="223" customWidth="1"/>
    <col min="521" max="522" width="9.140625" style="223" customWidth="1"/>
    <col min="523" max="768" width="9.140625" style="223"/>
    <col min="769" max="769" width="3.85546875" style="223" customWidth="1"/>
    <col min="770" max="770" width="40.7109375" style="223" customWidth="1"/>
    <col min="771" max="775" width="22.7109375" style="223" customWidth="1"/>
    <col min="776" max="776" width="21.7109375" style="223" customWidth="1"/>
    <col min="777" max="778" width="9.140625" style="223" customWidth="1"/>
    <col min="779" max="1024" width="9.140625" style="223"/>
    <col min="1025" max="1025" width="3.85546875" style="223" customWidth="1"/>
    <col min="1026" max="1026" width="40.7109375" style="223" customWidth="1"/>
    <col min="1027" max="1031" width="22.7109375" style="223" customWidth="1"/>
    <col min="1032" max="1032" width="21.7109375" style="223" customWidth="1"/>
    <col min="1033" max="1034" width="9.140625" style="223" customWidth="1"/>
    <col min="1035" max="1280" width="9.140625" style="223"/>
    <col min="1281" max="1281" width="3.85546875" style="223" customWidth="1"/>
    <col min="1282" max="1282" width="40.7109375" style="223" customWidth="1"/>
    <col min="1283" max="1287" width="22.7109375" style="223" customWidth="1"/>
    <col min="1288" max="1288" width="21.7109375" style="223" customWidth="1"/>
    <col min="1289" max="1290" width="9.140625" style="223" customWidth="1"/>
    <col min="1291" max="1536" width="9.140625" style="223"/>
    <col min="1537" max="1537" width="3.85546875" style="223" customWidth="1"/>
    <col min="1538" max="1538" width="40.7109375" style="223" customWidth="1"/>
    <col min="1539" max="1543" width="22.7109375" style="223" customWidth="1"/>
    <col min="1544" max="1544" width="21.7109375" style="223" customWidth="1"/>
    <col min="1545" max="1546" width="9.140625" style="223" customWidth="1"/>
    <col min="1547" max="1792" width="9.140625" style="223"/>
    <col min="1793" max="1793" width="3.85546875" style="223" customWidth="1"/>
    <col min="1794" max="1794" width="40.7109375" style="223" customWidth="1"/>
    <col min="1795" max="1799" width="22.7109375" style="223" customWidth="1"/>
    <col min="1800" max="1800" width="21.7109375" style="223" customWidth="1"/>
    <col min="1801" max="1802" width="9.140625" style="223" customWidth="1"/>
    <col min="1803" max="2048" width="9.140625" style="223"/>
    <col min="2049" max="2049" width="3.85546875" style="223" customWidth="1"/>
    <col min="2050" max="2050" width="40.7109375" style="223" customWidth="1"/>
    <col min="2051" max="2055" width="22.7109375" style="223" customWidth="1"/>
    <col min="2056" max="2056" width="21.7109375" style="223" customWidth="1"/>
    <col min="2057" max="2058" width="9.140625" style="223" customWidth="1"/>
    <col min="2059" max="2304" width="9.140625" style="223"/>
    <col min="2305" max="2305" width="3.85546875" style="223" customWidth="1"/>
    <col min="2306" max="2306" width="40.7109375" style="223" customWidth="1"/>
    <col min="2307" max="2311" width="22.7109375" style="223" customWidth="1"/>
    <col min="2312" max="2312" width="21.7109375" style="223" customWidth="1"/>
    <col min="2313" max="2314" width="9.140625" style="223" customWidth="1"/>
    <col min="2315" max="2560" width="9.140625" style="223"/>
    <col min="2561" max="2561" width="3.85546875" style="223" customWidth="1"/>
    <col min="2562" max="2562" width="40.7109375" style="223" customWidth="1"/>
    <col min="2563" max="2567" width="22.7109375" style="223" customWidth="1"/>
    <col min="2568" max="2568" width="21.7109375" style="223" customWidth="1"/>
    <col min="2569" max="2570" width="9.140625" style="223" customWidth="1"/>
    <col min="2571" max="2816" width="9.140625" style="223"/>
    <col min="2817" max="2817" width="3.85546875" style="223" customWidth="1"/>
    <col min="2818" max="2818" width="40.7109375" style="223" customWidth="1"/>
    <col min="2819" max="2823" width="22.7109375" style="223" customWidth="1"/>
    <col min="2824" max="2824" width="21.7109375" style="223" customWidth="1"/>
    <col min="2825" max="2826" width="9.140625" style="223" customWidth="1"/>
    <col min="2827" max="3072" width="9.140625" style="223"/>
    <col min="3073" max="3073" width="3.85546875" style="223" customWidth="1"/>
    <col min="3074" max="3074" width="40.7109375" style="223" customWidth="1"/>
    <col min="3075" max="3079" width="22.7109375" style="223" customWidth="1"/>
    <col min="3080" max="3080" width="21.7109375" style="223" customWidth="1"/>
    <col min="3081" max="3082" width="9.140625" style="223" customWidth="1"/>
    <col min="3083" max="3328" width="9.140625" style="223"/>
    <col min="3329" max="3329" width="3.85546875" style="223" customWidth="1"/>
    <col min="3330" max="3330" width="40.7109375" style="223" customWidth="1"/>
    <col min="3331" max="3335" width="22.7109375" style="223" customWidth="1"/>
    <col min="3336" max="3336" width="21.7109375" style="223" customWidth="1"/>
    <col min="3337" max="3338" width="9.140625" style="223" customWidth="1"/>
    <col min="3339" max="3584" width="9.140625" style="223"/>
    <col min="3585" max="3585" width="3.85546875" style="223" customWidth="1"/>
    <col min="3586" max="3586" width="40.7109375" style="223" customWidth="1"/>
    <col min="3587" max="3591" width="22.7109375" style="223" customWidth="1"/>
    <col min="3592" max="3592" width="21.7109375" style="223" customWidth="1"/>
    <col min="3593" max="3594" width="9.140625" style="223" customWidth="1"/>
    <col min="3595" max="3840" width="9.140625" style="223"/>
    <col min="3841" max="3841" width="3.85546875" style="223" customWidth="1"/>
    <col min="3842" max="3842" width="40.7109375" style="223" customWidth="1"/>
    <col min="3843" max="3847" width="22.7109375" style="223" customWidth="1"/>
    <col min="3848" max="3848" width="21.7109375" style="223" customWidth="1"/>
    <col min="3849" max="3850" width="9.140625" style="223" customWidth="1"/>
    <col min="3851" max="4096" width="9.140625" style="223"/>
    <col min="4097" max="4097" width="3.85546875" style="223" customWidth="1"/>
    <col min="4098" max="4098" width="40.7109375" style="223" customWidth="1"/>
    <col min="4099" max="4103" width="22.7109375" style="223" customWidth="1"/>
    <col min="4104" max="4104" width="21.7109375" style="223" customWidth="1"/>
    <col min="4105" max="4106" width="9.140625" style="223" customWidth="1"/>
    <col min="4107" max="4352" width="9.140625" style="223"/>
    <col min="4353" max="4353" width="3.85546875" style="223" customWidth="1"/>
    <col min="4354" max="4354" width="40.7109375" style="223" customWidth="1"/>
    <col min="4355" max="4359" width="22.7109375" style="223" customWidth="1"/>
    <col min="4360" max="4360" width="21.7109375" style="223" customWidth="1"/>
    <col min="4361" max="4362" width="9.140625" style="223" customWidth="1"/>
    <col min="4363" max="4608" width="9.140625" style="223"/>
    <col min="4609" max="4609" width="3.85546875" style="223" customWidth="1"/>
    <col min="4610" max="4610" width="40.7109375" style="223" customWidth="1"/>
    <col min="4611" max="4615" width="22.7109375" style="223" customWidth="1"/>
    <col min="4616" max="4616" width="21.7109375" style="223" customWidth="1"/>
    <col min="4617" max="4618" width="9.140625" style="223" customWidth="1"/>
    <col min="4619" max="4864" width="9.140625" style="223"/>
    <col min="4865" max="4865" width="3.85546875" style="223" customWidth="1"/>
    <col min="4866" max="4866" width="40.7109375" style="223" customWidth="1"/>
    <col min="4867" max="4871" width="22.7109375" style="223" customWidth="1"/>
    <col min="4872" max="4872" width="21.7109375" style="223" customWidth="1"/>
    <col min="4873" max="4874" width="9.140625" style="223" customWidth="1"/>
    <col min="4875" max="5120" width="9.140625" style="223"/>
    <col min="5121" max="5121" width="3.85546875" style="223" customWidth="1"/>
    <col min="5122" max="5122" width="40.7109375" style="223" customWidth="1"/>
    <col min="5123" max="5127" width="22.7109375" style="223" customWidth="1"/>
    <col min="5128" max="5128" width="21.7109375" style="223" customWidth="1"/>
    <col min="5129" max="5130" width="9.140625" style="223" customWidth="1"/>
    <col min="5131" max="5376" width="9.140625" style="223"/>
    <col min="5377" max="5377" width="3.85546875" style="223" customWidth="1"/>
    <col min="5378" max="5378" width="40.7109375" style="223" customWidth="1"/>
    <col min="5379" max="5383" width="22.7109375" style="223" customWidth="1"/>
    <col min="5384" max="5384" width="21.7109375" style="223" customWidth="1"/>
    <col min="5385" max="5386" width="9.140625" style="223" customWidth="1"/>
    <col min="5387" max="5632" width="9.140625" style="223"/>
    <col min="5633" max="5633" width="3.85546875" style="223" customWidth="1"/>
    <col min="5634" max="5634" width="40.7109375" style="223" customWidth="1"/>
    <col min="5635" max="5639" width="22.7109375" style="223" customWidth="1"/>
    <col min="5640" max="5640" width="21.7109375" style="223" customWidth="1"/>
    <col min="5641" max="5642" width="9.140625" style="223" customWidth="1"/>
    <col min="5643" max="5888" width="9.140625" style="223"/>
    <col min="5889" max="5889" width="3.85546875" style="223" customWidth="1"/>
    <col min="5890" max="5890" width="40.7109375" style="223" customWidth="1"/>
    <col min="5891" max="5895" width="22.7109375" style="223" customWidth="1"/>
    <col min="5896" max="5896" width="21.7109375" style="223" customWidth="1"/>
    <col min="5897" max="5898" width="9.140625" style="223" customWidth="1"/>
    <col min="5899" max="6144" width="9.140625" style="223"/>
    <col min="6145" max="6145" width="3.85546875" style="223" customWidth="1"/>
    <col min="6146" max="6146" width="40.7109375" style="223" customWidth="1"/>
    <col min="6147" max="6151" width="22.7109375" style="223" customWidth="1"/>
    <col min="6152" max="6152" width="21.7109375" style="223" customWidth="1"/>
    <col min="6153" max="6154" width="9.140625" style="223" customWidth="1"/>
    <col min="6155" max="6400" width="9.140625" style="223"/>
    <col min="6401" max="6401" width="3.85546875" style="223" customWidth="1"/>
    <col min="6402" max="6402" width="40.7109375" style="223" customWidth="1"/>
    <col min="6403" max="6407" width="22.7109375" style="223" customWidth="1"/>
    <col min="6408" max="6408" width="21.7109375" style="223" customWidth="1"/>
    <col min="6409" max="6410" width="9.140625" style="223" customWidth="1"/>
    <col min="6411" max="6656" width="9.140625" style="223"/>
    <col min="6657" max="6657" width="3.85546875" style="223" customWidth="1"/>
    <col min="6658" max="6658" width="40.7109375" style="223" customWidth="1"/>
    <col min="6659" max="6663" width="22.7109375" style="223" customWidth="1"/>
    <col min="6664" max="6664" width="21.7109375" style="223" customWidth="1"/>
    <col min="6665" max="6666" width="9.140625" style="223" customWidth="1"/>
    <col min="6667" max="6912" width="9.140625" style="223"/>
    <col min="6913" max="6913" width="3.85546875" style="223" customWidth="1"/>
    <col min="6914" max="6914" width="40.7109375" style="223" customWidth="1"/>
    <col min="6915" max="6919" width="22.7109375" style="223" customWidth="1"/>
    <col min="6920" max="6920" width="21.7109375" style="223" customWidth="1"/>
    <col min="6921" max="6922" width="9.140625" style="223" customWidth="1"/>
    <col min="6923" max="7168" width="9.140625" style="223"/>
    <col min="7169" max="7169" width="3.85546875" style="223" customWidth="1"/>
    <col min="7170" max="7170" width="40.7109375" style="223" customWidth="1"/>
    <col min="7171" max="7175" width="22.7109375" style="223" customWidth="1"/>
    <col min="7176" max="7176" width="21.7109375" style="223" customWidth="1"/>
    <col min="7177" max="7178" width="9.140625" style="223" customWidth="1"/>
    <col min="7179" max="7424" width="9.140625" style="223"/>
    <col min="7425" max="7425" width="3.85546875" style="223" customWidth="1"/>
    <col min="7426" max="7426" width="40.7109375" style="223" customWidth="1"/>
    <col min="7427" max="7431" width="22.7109375" style="223" customWidth="1"/>
    <col min="7432" max="7432" width="21.7109375" style="223" customWidth="1"/>
    <col min="7433" max="7434" width="9.140625" style="223" customWidth="1"/>
    <col min="7435" max="7680" width="9.140625" style="223"/>
    <col min="7681" max="7681" width="3.85546875" style="223" customWidth="1"/>
    <col min="7682" max="7682" width="40.7109375" style="223" customWidth="1"/>
    <col min="7683" max="7687" width="22.7109375" style="223" customWidth="1"/>
    <col min="7688" max="7688" width="21.7109375" style="223" customWidth="1"/>
    <col min="7689" max="7690" width="9.140625" style="223" customWidth="1"/>
    <col min="7691" max="7936" width="9.140625" style="223"/>
    <col min="7937" max="7937" width="3.85546875" style="223" customWidth="1"/>
    <col min="7938" max="7938" width="40.7109375" style="223" customWidth="1"/>
    <col min="7939" max="7943" width="22.7109375" style="223" customWidth="1"/>
    <col min="7944" max="7944" width="21.7109375" style="223" customWidth="1"/>
    <col min="7945" max="7946" width="9.140625" style="223" customWidth="1"/>
    <col min="7947" max="8192" width="9.140625" style="223"/>
    <col min="8193" max="8193" width="3.85546875" style="223" customWidth="1"/>
    <col min="8194" max="8194" width="40.7109375" style="223" customWidth="1"/>
    <col min="8195" max="8199" width="22.7109375" style="223" customWidth="1"/>
    <col min="8200" max="8200" width="21.7109375" style="223" customWidth="1"/>
    <col min="8201" max="8202" width="9.140625" style="223" customWidth="1"/>
    <col min="8203" max="8448" width="9.140625" style="223"/>
    <col min="8449" max="8449" width="3.85546875" style="223" customWidth="1"/>
    <col min="8450" max="8450" width="40.7109375" style="223" customWidth="1"/>
    <col min="8451" max="8455" width="22.7109375" style="223" customWidth="1"/>
    <col min="8456" max="8456" width="21.7109375" style="223" customWidth="1"/>
    <col min="8457" max="8458" width="9.140625" style="223" customWidth="1"/>
    <col min="8459" max="8704" width="9.140625" style="223"/>
    <col min="8705" max="8705" width="3.85546875" style="223" customWidth="1"/>
    <col min="8706" max="8706" width="40.7109375" style="223" customWidth="1"/>
    <col min="8707" max="8711" width="22.7109375" style="223" customWidth="1"/>
    <col min="8712" max="8712" width="21.7109375" style="223" customWidth="1"/>
    <col min="8713" max="8714" width="9.140625" style="223" customWidth="1"/>
    <col min="8715" max="8960" width="9.140625" style="223"/>
    <col min="8961" max="8961" width="3.85546875" style="223" customWidth="1"/>
    <col min="8962" max="8962" width="40.7109375" style="223" customWidth="1"/>
    <col min="8963" max="8967" width="22.7109375" style="223" customWidth="1"/>
    <col min="8968" max="8968" width="21.7109375" style="223" customWidth="1"/>
    <col min="8969" max="8970" width="9.140625" style="223" customWidth="1"/>
    <col min="8971" max="9216" width="9.140625" style="223"/>
    <col min="9217" max="9217" width="3.85546875" style="223" customWidth="1"/>
    <col min="9218" max="9218" width="40.7109375" style="223" customWidth="1"/>
    <col min="9219" max="9223" width="22.7109375" style="223" customWidth="1"/>
    <col min="9224" max="9224" width="21.7109375" style="223" customWidth="1"/>
    <col min="9225" max="9226" width="9.140625" style="223" customWidth="1"/>
    <col min="9227" max="9472" width="9.140625" style="223"/>
    <col min="9473" max="9473" width="3.85546875" style="223" customWidth="1"/>
    <col min="9474" max="9474" width="40.7109375" style="223" customWidth="1"/>
    <col min="9475" max="9479" width="22.7109375" style="223" customWidth="1"/>
    <col min="9480" max="9480" width="21.7109375" style="223" customWidth="1"/>
    <col min="9481" max="9482" width="9.140625" style="223" customWidth="1"/>
    <col min="9483" max="9728" width="9.140625" style="223"/>
    <col min="9729" max="9729" width="3.85546875" style="223" customWidth="1"/>
    <col min="9730" max="9730" width="40.7109375" style="223" customWidth="1"/>
    <col min="9731" max="9735" width="22.7109375" style="223" customWidth="1"/>
    <col min="9736" max="9736" width="21.7109375" style="223" customWidth="1"/>
    <col min="9737" max="9738" width="9.140625" style="223" customWidth="1"/>
    <col min="9739" max="9984" width="9.140625" style="223"/>
    <col min="9985" max="9985" width="3.85546875" style="223" customWidth="1"/>
    <col min="9986" max="9986" width="40.7109375" style="223" customWidth="1"/>
    <col min="9987" max="9991" width="22.7109375" style="223" customWidth="1"/>
    <col min="9992" max="9992" width="21.7109375" style="223" customWidth="1"/>
    <col min="9993" max="9994" width="9.140625" style="223" customWidth="1"/>
    <col min="9995" max="10240" width="9.140625" style="223"/>
    <col min="10241" max="10241" width="3.85546875" style="223" customWidth="1"/>
    <col min="10242" max="10242" width="40.7109375" style="223" customWidth="1"/>
    <col min="10243" max="10247" width="22.7109375" style="223" customWidth="1"/>
    <col min="10248" max="10248" width="21.7109375" style="223" customWidth="1"/>
    <col min="10249" max="10250" width="9.140625" style="223" customWidth="1"/>
    <col min="10251" max="10496" width="9.140625" style="223"/>
    <col min="10497" max="10497" width="3.85546875" style="223" customWidth="1"/>
    <col min="10498" max="10498" width="40.7109375" style="223" customWidth="1"/>
    <col min="10499" max="10503" width="22.7109375" style="223" customWidth="1"/>
    <col min="10504" max="10504" width="21.7109375" style="223" customWidth="1"/>
    <col min="10505" max="10506" width="9.140625" style="223" customWidth="1"/>
    <col min="10507" max="10752" width="9.140625" style="223"/>
    <col min="10753" max="10753" width="3.85546875" style="223" customWidth="1"/>
    <col min="10754" max="10754" width="40.7109375" style="223" customWidth="1"/>
    <col min="10755" max="10759" width="22.7109375" style="223" customWidth="1"/>
    <col min="10760" max="10760" width="21.7109375" style="223" customWidth="1"/>
    <col min="10761" max="10762" width="9.140625" style="223" customWidth="1"/>
    <col min="10763" max="11008" width="9.140625" style="223"/>
    <col min="11009" max="11009" width="3.85546875" style="223" customWidth="1"/>
    <col min="11010" max="11010" width="40.7109375" style="223" customWidth="1"/>
    <col min="11011" max="11015" width="22.7109375" style="223" customWidth="1"/>
    <col min="11016" max="11016" width="21.7109375" style="223" customWidth="1"/>
    <col min="11017" max="11018" width="9.140625" style="223" customWidth="1"/>
    <col min="11019" max="11264" width="9.140625" style="223"/>
    <col min="11265" max="11265" width="3.85546875" style="223" customWidth="1"/>
    <col min="11266" max="11266" width="40.7109375" style="223" customWidth="1"/>
    <col min="11267" max="11271" width="22.7109375" style="223" customWidth="1"/>
    <col min="11272" max="11272" width="21.7109375" style="223" customWidth="1"/>
    <col min="11273" max="11274" width="9.140625" style="223" customWidth="1"/>
    <col min="11275" max="11520" width="9.140625" style="223"/>
    <col min="11521" max="11521" width="3.85546875" style="223" customWidth="1"/>
    <col min="11522" max="11522" width="40.7109375" style="223" customWidth="1"/>
    <col min="11523" max="11527" width="22.7109375" style="223" customWidth="1"/>
    <col min="11528" max="11528" width="21.7109375" style="223" customWidth="1"/>
    <col min="11529" max="11530" width="9.140625" style="223" customWidth="1"/>
    <col min="11531" max="11776" width="9.140625" style="223"/>
    <col min="11777" max="11777" width="3.85546875" style="223" customWidth="1"/>
    <col min="11778" max="11778" width="40.7109375" style="223" customWidth="1"/>
    <col min="11779" max="11783" width="22.7109375" style="223" customWidth="1"/>
    <col min="11784" max="11784" width="21.7109375" style="223" customWidth="1"/>
    <col min="11785" max="11786" width="9.140625" style="223" customWidth="1"/>
    <col min="11787" max="12032" width="9.140625" style="223"/>
    <col min="12033" max="12033" width="3.85546875" style="223" customWidth="1"/>
    <col min="12034" max="12034" width="40.7109375" style="223" customWidth="1"/>
    <col min="12035" max="12039" width="22.7109375" style="223" customWidth="1"/>
    <col min="12040" max="12040" width="21.7109375" style="223" customWidth="1"/>
    <col min="12041" max="12042" width="9.140625" style="223" customWidth="1"/>
    <col min="12043" max="12288" width="9.140625" style="223"/>
    <col min="12289" max="12289" width="3.85546875" style="223" customWidth="1"/>
    <col min="12290" max="12290" width="40.7109375" style="223" customWidth="1"/>
    <col min="12291" max="12295" width="22.7109375" style="223" customWidth="1"/>
    <col min="12296" max="12296" width="21.7109375" style="223" customWidth="1"/>
    <col min="12297" max="12298" width="9.140625" style="223" customWidth="1"/>
    <col min="12299" max="12544" width="9.140625" style="223"/>
    <col min="12545" max="12545" width="3.85546875" style="223" customWidth="1"/>
    <col min="12546" max="12546" width="40.7109375" style="223" customWidth="1"/>
    <col min="12547" max="12551" width="22.7109375" style="223" customWidth="1"/>
    <col min="12552" max="12552" width="21.7109375" style="223" customWidth="1"/>
    <col min="12553" max="12554" width="9.140625" style="223" customWidth="1"/>
    <col min="12555" max="12800" width="9.140625" style="223"/>
    <col min="12801" max="12801" width="3.85546875" style="223" customWidth="1"/>
    <col min="12802" max="12802" width="40.7109375" style="223" customWidth="1"/>
    <col min="12803" max="12807" width="22.7109375" style="223" customWidth="1"/>
    <col min="12808" max="12808" width="21.7109375" style="223" customWidth="1"/>
    <col min="12809" max="12810" width="9.140625" style="223" customWidth="1"/>
    <col min="12811" max="13056" width="9.140625" style="223"/>
    <col min="13057" max="13057" width="3.85546875" style="223" customWidth="1"/>
    <col min="13058" max="13058" width="40.7109375" style="223" customWidth="1"/>
    <col min="13059" max="13063" width="22.7109375" style="223" customWidth="1"/>
    <col min="13064" max="13064" width="21.7109375" style="223" customWidth="1"/>
    <col min="13065" max="13066" width="9.140625" style="223" customWidth="1"/>
    <col min="13067" max="13312" width="9.140625" style="223"/>
    <col min="13313" max="13313" width="3.85546875" style="223" customWidth="1"/>
    <col min="13314" max="13314" width="40.7109375" style="223" customWidth="1"/>
    <col min="13315" max="13319" width="22.7109375" style="223" customWidth="1"/>
    <col min="13320" max="13320" width="21.7109375" style="223" customWidth="1"/>
    <col min="13321" max="13322" width="9.140625" style="223" customWidth="1"/>
    <col min="13323" max="13568" width="9.140625" style="223"/>
    <col min="13569" max="13569" width="3.85546875" style="223" customWidth="1"/>
    <col min="13570" max="13570" width="40.7109375" style="223" customWidth="1"/>
    <col min="13571" max="13575" width="22.7109375" style="223" customWidth="1"/>
    <col min="13576" max="13576" width="21.7109375" style="223" customWidth="1"/>
    <col min="13577" max="13578" width="9.140625" style="223" customWidth="1"/>
    <col min="13579" max="13824" width="9.140625" style="223"/>
    <col min="13825" max="13825" width="3.85546875" style="223" customWidth="1"/>
    <col min="13826" max="13826" width="40.7109375" style="223" customWidth="1"/>
    <col min="13827" max="13831" width="22.7109375" style="223" customWidth="1"/>
    <col min="13832" max="13832" width="21.7109375" style="223" customWidth="1"/>
    <col min="13833" max="13834" width="9.140625" style="223" customWidth="1"/>
    <col min="13835" max="14080" width="9.140625" style="223"/>
    <col min="14081" max="14081" width="3.85546875" style="223" customWidth="1"/>
    <col min="14082" max="14082" width="40.7109375" style="223" customWidth="1"/>
    <col min="14083" max="14087" width="22.7109375" style="223" customWidth="1"/>
    <col min="14088" max="14088" width="21.7109375" style="223" customWidth="1"/>
    <col min="14089" max="14090" width="9.140625" style="223" customWidth="1"/>
    <col min="14091" max="14336" width="9.140625" style="223"/>
    <col min="14337" max="14337" width="3.85546875" style="223" customWidth="1"/>
    <col min="14338" max="14338" width="40.7109375" style="223" customWidth="1"/>
    <col min="14339" max="14343" width="22.7109375" style="223" customWidth="1"/>
    <col min="14344" max="14344" width="21.7109375" style="223" customWidth="1"/>
    <col min="14345" max="14346" width="9.140625" style="223" customWidth="1"/>
    <col min="14347" max="14592" width="9.140625" style="223"/>
    <col min="14593" max="14593" width="3.85546875" style="223" customWidth="1"/>
    <col min="14594" max="14594" width="40.7109375" style="223" customWidth="1"/>
    <col min="14595" max="14599" width="22.7109375" style="223" customWidth="1"/>
    <col min="14600" max="14600" width="21.7109375" style="223" customWidth="1"/>
    <col min="14601" max="14602" width="9.140625" style="223" customWidth="1"/>
    <col min="14603" max="14848" width="9.140625" style="223"/>
    <col min="14849" max="14849" width="3.85546875" style="223" customWidth="1"/>
    <col min="14850" max="14850" width="40.7109375" style="223" customWidth="1"/>
    <col min="14851" max="14855" width="22.7109375" style="223" customWidth="1"/>
    <col min="14856" max="14856" width="21.7109375" style="223" customWidth="1"/>
    <col min="14857" max="14858" width="9.140625" style="223" customWidth="1"/>
    <col min="14859" max="15104" width="9.140625" style="223"/>
    <col min="15105" max="15105" width="3.85546875" style="223" customWidth="1"/>
    <col min="15106" max="15106" width="40.7109375" style="223" customWidth="1"/>
    <col min="15107" max="15111" width="22.7109375" style="223" customWidth="1"/>
    <col min="15112" max="15112" width="21.7109375" style="223" customWidth="1"/>
    <col min="15113" max="15114" width="9.140625" style="223" customWidth="1"/>
    <col min="15115" max="15360" width="9.140625" style="223"/>
    <col min="15361" max="15361" width="3.85546875" style="223" customWidth="1"/>
    <col min="15362" max="15362" width="40.7109375" style="223" customWidth="1"/>
    <col min="15363" max="15367" width="22.7109375" style="223" customWidth="1"/>
    <col min="15368" max="15368" width="21.7109375" style="223" customWidth="1"/>
    <col min="15369" max="15370" width="9.140625" style="223" customWidth="1"/>
    <col min="15371" max="15616" width="9.140625" style="223"/>
    <col min="15617" max="15617" width="3.85546875" style="223" customWidth="1"/>
    <col min="15618" max="15618" width="40.7109375" style="223" customWidth="1"/>
    <col min="15619" max="15623" width="22.7109375" style="223" customWidth="1"/>
    <col min="15624" max="15624" width="21.7109375" style="223" customWidth="1"/>
    <col min="15625" max="15626" width="9.140625" style="223" customWidth="1"/>
    <col min="15627" max="15872" width="9.140625" style="223"/>
    <col min="15873" max="15873" width="3.85546875" style="223" customWidth="1"/>
    <col min="15874" max="15874" width="40.7109375" style="223" customWidth="1"/>
    <col min="15875" max="15879" width="22.7109375" style="223" customWidth="1"/>
    <col min="15880" max="15880" width="21.7109375" style="223" customWidth="1"/>
    <col min="15881" max="15882" width="9.140625" style="223" customWidth="1"/>
    <col min="15883" max="16128" width="9.140625" style="223"/>
    <col min="16129" max="16129" width="3.85546875" style="223" customWidth="1"/>
    <col min="16130" max="16130" width="40.7109375" style="223" customWidth="1"/>
    <col min="16131" max="16135" width="22.7109375" style="223" customWidth="1"/>
    <col min="16136" max="16136" width="21.7109375" style="223" customWidth="1"/>
    <col min="16137" max="16138" width="9.140625" style="223" customWidth="1"/>
    <col min="16139" max="16384" width="9.140625" style="223"/>
  </cols>
  <sheetData>
    <row r="1" spans="1:12" s="219" customFormat="1" ht="24" customHeight="1">
      <c r="A1" s="216" t="s">
        <v>131</v>
      </c>
      <c r="B1" s="217"/>
      <c r="C1" s="218"/>
      <c r="D1" s="218"/>
      <c r="E1" s="218"/>
      <c r="F1" s="218"/>
      <c r="G1" s="218"/>
      <c r="H1" s="218"/>
      <c r="L1" s="273"/>
    </row>
    <row r="2" spans="1:12" s="219" customFormat="1" ht="20.25">
      <c r="A2" s="220" t="s">
        <v>178</v>
      </c>
      <c r="B2" s="217"/>
      <c r="C2" s="218"/>
      <c r="D2" s="218"/>
      <c r="E2" s="218"/>
      <c r="F2" s="218"/>
      <c r="G2" s="218"/>
      <c r="H2" s="218"/>
      <c r="L2" s="273"/>
    </row>
    <row r="3" spans="1:12" ht="18.75">
      <c r="B3" s="220"/>
      <c r="C3" s="222"/>
      <c r="D3" s="222"/>
      <c r="E3" s="222"/>
      <c r="F3" s="222"/>
      <c r="G3" s="222"/>
      <c r="H3" s="222"/>
      <c r="I3" s="223"/>
      <c r="J3" s="223"/>
      <c r="L3" s="274"/>
    </row>
    <row r="4" spans="1:12" s="224" customFormat="1" ht="31.5" customHeight="1">
      <c r="A4" s="384" t="s">
        <v>242</v>
      </c>
      <c r="B4" s="384"/>
      <c r="C4" s="384"/>
      <c r="D4" s="384"/>
      <c r="E4" s="384"/>
      <c r="F4" s="385"/>
      <c r="G4" s="385"/>
      <c r="H4" s="385"/>
      <c r="L4" s="275"/>
    </row>
    <row r="5" spans="1:12" s="224" customFormat="1" ht="18.75" customHeight="1">
      <c r="A5" s="225"/>
      <c r="B5" s="225"/>
      <c r="C5" s="222"/>
      <c r="D5" s="222"/>
      <c r="E5" s="222"/>
      <c r="F5" s="222"/>
      <c r="G5" s="222"/>
      <c r="H5" s="222"/>
      <c r="L5" s="275"/>
    </row>
    <row r="6" spans="1:12" ht="20.25" customHeight="1">
      <c r="A6" s="226"/>
      <c r="B6" s="227"/>
      <c r="C6" s="222"/>
      <c r="D6" s="222"/>
      <c r="E6" s="228"/>
      <c r="F6" s="228"/>
      <c r="G6" s="228"/>
      <c r="H6" s="228"/>
      <c r="I6" s="223"/>
      <c r="J6" s="223"/>
      <c r="L6" s="274"/>
    </row>
    <row r="7" spans="1:12" s="224" customFormat="1" ht="19.5" customHeight="1">
      <c r="A7" s="229" t="s">
        <v>133</v>
      </c>
      <c r="B7" s="225"/>
      <c r="C7" s="222"/>
      <c r="D7" s="222"/>
      <c r="E7" s="230"/>
      <c r="F7" s="230"/>
      <c r="G7" s="230"/>
      <c r="H7" s="231"/>
      <c r="L7" s="275"/>
    </row>
    <row r="8" spans="1:12" s="224" customFormat="1" ht="19.5" customHeight="1">
      <c r="A8" s="276"/>
      <c r="B8" s="232"/>
      <c r="C8" s="232"/>
      <c r="D8" s="232"/>
      <c r="E8" s="232"/>
      <c r="F8" s="232"/>
      <c r="G8" s="232"/>
      <c r="H8" s="232"/>
      <c r="L8" s="275"/>
    </row>
    <row r="9" spans="1:12" ht="13.5" thickBot="1">
      <c r="A9" s="228"/>
      <c r="B9" s="228"/>
      <c r="C9" s="228"/>
      <c r="D9" s="228"/>
      <c r="E9" s="228"/>
      <c r="F9" s="228"/>
      <c r="G9" s="228"/>
      <c r="H9" s="228"/>
      <c r="I9" s="223"/>
      <c r="J9" s="223"/>
      <c r="L9" s="274"/>
    </row>
    <row r="10" spans="1:12" s="237" customFormat="1" ht="19.5" customHeight="1" thickBot="1">
      <c r="A10" s="233"/>
      <c r="B10" s="233"/>
      <c r="C10" s="234" t="s">
        <v>134</v>
      </c>
      <c r="D10" s="235"/>
      <c r="E10" s="234" t="s">
        <v>135</v>
      </c>
      <c r="F10" s="235"/>
      <c r="G10" s="234" t="s">
        <v>136</v>
      </c>
      <c r="H10" s="235"/>
      <c r="I10" s="236"/>
      <c r="L10" s="277"/>
    </row>
    <row r="11" spans="1:12" s="224" customFormat="1" ht="15.75">
      <c r="A11" s="238"/>
      <c r="B11" s="239" t="s">
        <v>179</v>
      </c>
      <c r="C11" s="240" t="s">
        <v>138</v>
      </c>
      <c r="D11" s="241"/>
      <c r="E11" s="240" t="s">
        <v>138</v>
      </c>
      <c r="F11" s="241"/>
      <c r="G11" s="241" t="s">
        <v>138</v>
      </c>
      <c r="H11" s="241"/>
    </row>
    <row r="12" spans="1:12" s="224" customFormat="1" ht="18" customHeight="1">
      <c r="A12" s="242"/>
      <c r="B12" s="243" t="s">
        <v>139</v>
      </c>
      <c r="C12" s="244"/>
      <c r="D12" s="245"/>
      <c r="E12" s="244"/>
      <c r="F12" s="245"/>
      <c r="G12" s="244"/>
      <c r="H12" s="245"/>
    </row>
    <row r="13" spans="1:12" s="224" customFormat="1" ht="18" customHeight="1">
      <c r="A13" s="242"/>
      <c r="B13" s="243" t="s">
        <v>140</v>
      </c>
      <c r="C13" s="246"/>
      <c r="D13" s="247"/>
      <c r="E13" s="246"/>
      <c r="F13" s="247"/>
      <c r="G13" s="246"/>
      <c r="H13" s="247"/>
    </row>
    <row r="14" spans="1:12" s="224" customFormat="1" ht="16.5" thickBot="1">
      <c r="A14" s="248"/>
      <c r="B14" s="249" t="s">
        <v>141</v>
      </c>
      <c r="C14" s="250"/>
      <c r="D14" s="251"/>
      <c r="E14" s="250"/>
      <c r="F14" s="251"/>
      <c r="G14" s="250"/>
      <c r="H14" s="251"/>
    </row>
    <row r="15" spans="1:12" s="224" customFormat="1" ht="18" customHeight="1" thickTop="1">
      <c r="A15" s="252" t="s">
        <v>142</v>
      </c>
      <c r="B15" s="253"/>
      <c r="C15" s="254" t="s">
        <v>143</v>
      </c>
      <c r="D15" s="255" t="s">
        <v>144</v>
      </c>
      <c r="E15" s="254" t="s">
        <v>145</v>
      </c>
      <c r="F15" s="255" t="s">
        <v>146</v>
      </c>
      <c r="G15" s="254" t="s">
        <v>147</v>
      </c>
      <c r="H15" s="255" t="s">
        <v>148</v>
      </c>
    </row>
    <row r="16" spans="1:12" ht="18" customHeight="1">
      <c r="A16" s="256" t="s">
        <v>80</v>
      </c>
      <c r="B16" s="257" t="s">
        <v>149</v>
      </c>
      <c r="C16" s="258"/>
      <c r="D16" s="259"/>
      <c r="E16" s="258"/>
      <c r="F16" s="259"/>
      <c r="G16" s="258"/>
      <c r="H16" s="259"/>
      <c r="I16" s="223"/>
      <c r="J16" s="223"/>
    </row>
    <row r="17" spans="1:10" ht="18" customHeight="1">
      <c r="A17" s="260" t="s">
        <v>82</v>
      </c>
      <c r="B17" s="261" t="s">
        <v>150</v>
      </c>
      <c r="C17" s="262"/>
      <c r="D17" s="263"/>
      <c r="E17" s="262"/>
      <c r="F17" s="263"/>
      <c r="G17" s="262"/>
      <c r="H17" s="263"/>
      <c r="I17" s="223"/>
      <c r="J17" s="223"/>
    </row>
    <row r="18" spans="1:10" ht="18" customHeight="1">
      <c r="A18" s="260" t="s">
        <v>151</v>
      </c>
      <c r="B18" s="261" t="s">
        <v>152</v>
      </c>
      <c r="C18" s="262"/>
      <c r="D18" s="263"/>
      <c r="E18" s="262"/>
      <c r="F18" s="263"/>
      <c r="G18" s="262"/>
      <c r="H18" s="263"/>
      <c r="I18" s="223"/>
      <c r="J18" s="223"/>
    </row>
    <row r="19" spans="1:10" ht="18" customHeight="1">
      <c r="A19" s="260" t="s">
        <v>153</v>
      </c>
      <c r="B19" s="261" t="s">
        <v>154</v>
      </c>
      <c r="C19" s="262"/>
      <c r="D19" s="263"/>
      <c r="E19" s="262"/>
      <c r="F19" s="263"/>
      <c r="G19" s="262"/>
      <c r="H19" s="263"/>
      <c r="I19" s="223"/>
      <c r="J19" s="223"/>
    </row>
    <row r="20" spans="1:10" ht="18" customHeight="1">
      <c r="A20" s="260" t="s">
        <v>155</v>
      </c>
      <c r="B20" s="261" t="s">
        <v>156</v>
      </c>
      <c r="C20" s="262"/>
      <c r="D20" s="263"/>
      <c r="E20" s="262"/>
      <c r="F20" s="263"/>
      <c r="G20" s="262"/>
      <c r="H20" s="263"/>
      <c r="I20" s="223"/>
      <c r="J20" s="223"/>
    </row>
    <row r="21" spans="1:10" ht="18" customHeight="1">
      <c r="A21" s="260" t="s">
        <v>157</v>
      </c>
      <c r="B21" s="261" t="s">
        <v>158</v>
      </c>
      <c r="C21" s="262"/>
      <c r="D21" s="263"/>
      <c r="E21" s="262"/>
      <c r="F21" s="263"/>
      <c r="G21" s="262"/>
      <c r="H21" s="263"/>
      <c r="I21" s="223"/>
      <c r="J21" s="223"/>
    </row>
    <row r="22" spans="1:10" ht="18" customHeight="1">
      <c r="A22" s="256" t="s">
        <v>159</v>
      </c>
      <c r="B22" s="261" t="s">
        <v>160</v>
      </c>
      <c r="C22" s="262"/>
      <c r="D22" s="263"/>
      <c r="E22" s="262"/>
      <c r="F22" s="263"/>
      <c r="G22" s="262"/>
      <c r="H22" s="263"/>
      <c r="I22" s="223"/>
      <c r="J22" s="223"/>
    </row>
    <row r="23" spans="1:10" ht="18" customHeight="1">
      <c r="A23" s="256" t="s">
        <v>161</v>
      </c>
      <c r="B23" s="257" t="s">
        <v>162</v>
      </c>
      <c r="C23" s="262"/>
      <c r="D23" s="263"/>
      <c r="E23" s="262"/>
      <c r="F23" s="263"/>
      <c r="G23" s="262"/>
      <c r="H23" s="263"/>
      <c r="I23" s="223"/>
      <c r="J23" s="223"/>
    </row>
    <row r="24" spans="1:10" ht="18" customHeight="1">
      <c r="A24" s="256" t="s">
        <v>163</v>
      </c>
      <c r="B24" s="257" t="s">
        <v>164</v>
      </c>
      <c r="C24" s="258"/>
      <c r="D24" s="259"/>
      <c r="E24" s="258"/>
      <c r="F24" s="259"/>
      <c r="G24" s="258"/>
      <c r="H24" s="259"/>
      <c r="I24" s="223"/>
      <c r="J24" s="223"/>
    </row>
    <row r="25" spans="1:10" ht="18" customHeight="1">
      <c r="A25" s="256" t="s">
        <v>165</v>
      </c>
      <c r="B25" s="257" t="s">
        <v>166</v>
      </c>
      <c r="C25" s="258"/>
      <c r="D25" s="259"/>
      <c r="E25" s="258"/>
      <c r="F25" s="259"/>
      <c r="G25" s="258"/>
      <c r="H25" s="259"/>
      <c r="I25" s="223"/>
      <c r="J25" s="223"/>
    </row>
    <row r="26" spans="1:10" ht="18" customHeight="1">
      <c r="A26" s="256" t="s">
        <v>167</v>
      </c>
      <c r="B26" s="257" t="s">
        <v>168</v>
      </c>
      <c r="C26" s="258"/>
      <c r="D26" s="259"/>
      <c r="E26" s="258"/>
      <c r="F26" s="259"/>
      <c r="G26" s="258"/>
      <c r="H26" s="259"/>
      <c r="I26" s="223"/>
      <c r="J26" s="223"/>
    </row>
    <row r="27" spans="1:10" ht="18" customHeight="1">
      <c r="A27" s="256" t="s">
        <v>169</v>
      </c>
      <c r="B27" s="257" t="s">
        <v>170</v>
      </c>
      <c r="C27" s="258"/>
      <c r="D27" s="259"/>
      <c r="E27" s="258"/>
      <c r="F27" s="259"/>
      <c r="G27" s="258"/>
      <c r="H27" s="259"/>
      <c r="I27" s="223"/>
      <c r="J27" s="223"/>
    </row>
    <row r="28" spans="1:10" ht="18" customHeight="1">
      <c r="A28" s="256" t="s">
        <v>171</v>
      </c>
      <c r="B28" s="257" t="s">
        <v>172</v>
      </c>
      <c r="C28" s="258"/>
      <c r="D28" s="259"/>
      <c r="E28" s="258"/>
      <c r="F28" s="259"/>
      <c r="G28" s="258"/>
      <c r="H28" s="259"/>
      <c r="I28" s="223"/>
      <c r="J28" s="223"/>
    </row>
    <row r="29" spans="1:10" ht="18" customHeight="1">
      <c r="A29" s="256" t="s">
        <v>173</v>
      </c>
      <c r="B29" s="257" t="s">
        <v>174</v>
      </c>
      <c r="C29" s="262"/>
      <c r="D29" s="263"/>
      <c r="E29" s="262"/>
      <c r="F29" s="263"/>
      <c r="G29" s="262"/>
      <c r="H29" s="263"/>
      <c r="I29" s="223"/>
      <c r="J29" s="223"/>
    </row>
    <row r="30" spans="1:10" ht="18" customHeight="1" thickBot="1">
      <c r="A30" s="260" t="s">
        <v>175</v>
      </c>
      <c r="B30" s="261" t="s">
        <v>176</v>
      </c>
      <c r="C30" s="262"/>
      <c r="D30" s="263"/>
      <c r="E30" s="262"/>
      <c r="F30" s="263"/>
      <c r="G30" s="262"/>
      <c r="H30" s="263"/>
      <c r="I30" s="223"/>
      <c r="J30" s="223"/>
    </row>
    <row r="31" spans="1:10" s="224" customFormat="1" ht="18" customHeight="1" thickTop="1">
      <c r="A31" s="252" t="s">
        <v>177</v>
      </c>
      <c r="B31" s="253"/>
      <c r="C31" s="254" t="s">
        <v>143</v>
      </c>
      <c r="D31" s="255" t="s">
        <v>144</v>
      </c>
      <c r="E31" s="254" t="s">
        <v>145</v>
      </c>
      <c r="F31" s="255" t="s">
        <v>146</v>
      </c>
      <c r="G31" s="254" t="s">
        <v>147</v>
      </c>
      <c r="H31" s="255" t="s">
        <v>148</v>
      </c>
    </row>
    <row r="32" spans="1:10" ht="18" customHeight="1">
      <c r="A32" s="256" t="s">
        <v>80</v>
      </c>
      <c r="B32" s="257" t="s">
        <v>149</v>
      </c>
      <c r="C32" s="258"/>
      <c r="D32" s="259"/>
      <c r="E32" s="258"/>
      <c r="F32" s="259"/>
      <c r="G32" s="258"/>
      <c r="H32" s="259"/>
      <c r="I32" s="223"/>
      <c r="J32" s="264"/>
    </row>
    <row r="33" spans="1:8" s="223" customFormat="1" ht="18" customHeight="1">
      <c r="A33" s="256" t="s">
        <v>82</v>
      </c>
      <c r="B33" s="257" t="s">
        <v>150</v>
      </c>
      <c r="C33" s="265"/>
      <c r="D33" s="266"/>
      <c r="E33" s="265"/>
      <c r="F33" s="266"/>
      <c r="G33" s="265"/>
      <c r="H33" s="266"/>
    </row>
    <row r="34" spans="1:8" s="223" customFormat="1" ht="18" customHeight="1">
      <c r="A34" s="260" t="s">
        <v>151</v>
      </c>
      <c r="B34" s="261" t="s">
        <v>152</v>
      </c>
      <c r="C34" s="262"/>
      <c r="D34" s="263"/>
      <c r="E34" s="262"/>
      <c r="F34" s="263"/>
      <c r="G34" s="262"/>
      <c r="H34" s="263"/>
    </row>
    <row r="35" spans="1:8" s="223" customFormat="1" ht="18" customHeight="1">
      <c r="A35" s="260" t="s">
        <v>153</v>
      </c>
      <c r="B35" s="261" t="s">
        <v>154</v>
      </c>
      <c r="C35" s="267"/>
      <c r="D35" s="268"/>
      <c r="E35" s="267"/>
      <c r="F35" s="268"/>
      <c r="G35" s="267"/>
      <c r="H35" s="268"/>
    </row>
    <row r="36" spans="1:8" s="223" customFormat="1" ht="18" customHeight="1">
      <c r="A36" s="260" t="s">
        <v>155</v>
      </c>
      <c r="B36" s="261" t="s">
        <v>156</v>
      </c>
      <c r="C36" s="267"/>
      <c r="D36" s="268"/>
      <c r="E36" s="267"/>
      <c r="F36" s="268"/>
      <c r="G36" s="267"/>
      <c r="H36" s="268"/>
    </row>
    <row r="37" spans="1:8" s="223" customFormat="1" ht="18" customHeight="1">
      <c r="A37" s="260" t="s">
        <v>157</v>
      </c>
      <c r="B37" s="261" t="s">
        <v>158</v>
      </c>
      <c r="C37" s="267"/>
      <c r="D37" s="268"/>
      <c r="E37" s="267"/>
      <c r="F37" s="268"/>
      <c r="G37" s="267"/>
      <c r="H37" s="268"/>
    </row>
    <row r="38" spans="1:8" s="223" customFormat="1" ht="18" customHeight="1">
      <c r="A38" s="256" t="s">
        <v>159</v>
      </c>
      <c r="B38" s="261" t="s">
        <v>160</v>
      </c>
      <c r="C38" s="267"/>
      <c r="D38" s="268"/>
      <c r="E38" s="267"/>
      <c r="F38" s="268"/>
      <c r="G38" s="267"/>
      <c r="H38" s="268"/>
    </row>
    <row r="39" spans="1:8" s="223" customFormat="1" ht="18" customHeight="1">
      <c r="A39" s="256" t="s">
        <v>161</v>
      </c>
      <c r="B39" s="257" t="s">
        <v>162</v>
      </c>
      <c r="C39" s="267"/>
      <c r="D39" s="268"/>
      <c r="E39" s="267"/>
      <c r="F39" s="268"/>
      <c r="G39" s="267"/>
      <c r="H39" s="268"/>
    </row>
    <row r="40" spans="1:8" s="223" customFormat="1" ht="18" customHeight="1">
      <c r="A40" s="256" t="s">
        <v>163</v>
      </c>
      <c r="B40" s="257" t="s">
        <v>164</v>
      </c>
      <c r="C40" s="265"/>
      <c r="D40" s="266"/>
      <c r="E40" s="265"/>
      <c r="F40" s="266"/>
      <c r="G40" s="265"/>
      <c r="H40" s="266"/>
    </row>
    <row r="41" spans="1:8" s="223" customFormat="1" ht="18" customHeight="1">
      <c r="A41" s="256" t="s">
        <v>165</v>
      </c>
      <c r="B41" s="257" t="s">
        <v>166</v>
      </c>
      <c r="C41" s="258"/>
      <c r="D41" s="259"/>
      <c r="E41" s="258"/>
      <c r="F41" s="259"/>
      <c r="G41" s="258"/>
      <c r="H41" s="259"/>
    </row>
    <row r="42" spans="1:8" s="223" customFormat="1" ht="18" customHeight="1">
      <c r="A42" s="256" t="s">
        <v>167</v>
      </c>
      <c r="B42" s="257" t="s">
        <v>168</v>
      </c>
      <c r="C42" s="265"/>
      <c r="D42" s="266"/>
      <c r="E42" s="265"/>
      <c r="F42" s="266"/>
      <c r="G42" s="265"/>
      <c r="H42" s="266"/>
    </row>
    <row r="43" spans="1:8" s="223" customFormat="1" ht="18" customHeight="1">
      <c r="A43" s="256" t="s">
        <v>169</v>
      </c>
      <c r="B43" s="257" t="s">
        <v>170</v>
      </c>
      <c r="C43" s="267"/>
      <c r="D43" s="268"/>
      <c r="E43" s="267"/>
      <c r="F43" s="268"/>
      <c r="G43" s="267"/>
      <c r="H43" s="268"/>
    </row>
    <row r="44" spans="1:8" s="223" customFormat="1" ht="18" customHeight="1">
      <c r="A44" s="256" t="s">
        <v>171</v>
      </c>
      <c r="B44" s="257" t="s">
        <v>172</v>
      </c>
      <c r="C44" s="265"/>
      <c r="D44" s="266"/>
      <c r="E44" s="265"/>
      <c r="F44" s="266"/>
      <c r="G44" s="265"/>
      <c r="H44" s="266"/>
    </row>
    <row r="45" spans="1:8" s="223" customFormat="1" ht="18" customHeight="1">
      <c r="A45" s="256" t="s">
        <v>173</v>
      </c>
      <c r="B45" s="257" t="s">
        <v>174</v>
      </c>
      <c r="C45" s="265"/>
      <c r="D45" s="266"/>
      <c r="E45" s="265"/>
      <c r="F45" s="266"/>
      <c r="G45" s="265"/>
      <c r="H45" s="266"/>
    </row>
    <row r="46" spans="1:8" s="223" customFormat="1" ht="18" customHeight="1" thickBot="1">
      <c r="A46" s="269" t="s">
        <v>175</v>
      </c>
      <c r="B46" s="270" t="s">
        <v>176</v>
      </c>
      <c r="C46" s="271"/>
      <c r="D46" s="272"/>
      <c r="E46" s="271"/>
      <c r="F46" s="272"/>
      <c r="G46" s="271"/>
      <c r="H46" s="272"/>
    </row>
    <row r="47" spans="1:8" ht="13.5" thickTop="1"/>
  </sheetData>
  <mergeCells count="1">
    <mergeCell ref="A4:H4"/>
  </mergeCells>
  <dataValidations count="1">
    <dataValidation type="decimal" allowBlank="1" showInputMessage="1" showErrorMessage="1" sqref="C16:H30 IY16:JD30 SU16:SZ30 ACQ16:ACV30 AMM16:AMR30 AWI16:AWN30 BGE16:BGJ30 BQA16:BQF30 BZW16:CAB30 CJS16:CJX30 CTO16:CTT30 DDK16:DDP30 DNG16:DNL30 DXC16:DXH30 EGY16:EHD30 EQU16:EQZ30 FAQ16:FAV30 FKM16:FKR30 FUI16:FUN30 GEE16:GEJ30 GOA16:GOF30 GXW16:GYB30 HHS16:HHX30 HRO16:HRT30 IBK16:IBP30 ILG16:ILL30 IVC16:IVH30 JEY16:JFD30 JOU16:JOZ30 JYQ16:JYV30 KIM16:KIR30 KSI16:KSN30 LCE16:LCJ30 LMA16:LMF30 LVW16:LWB30 MFS16:MFX30 MPO16:MPT30 MZK16:MZP30 NJG16:NJL30 NTC16:NTH30 OCY16:ODD30 OMU16:OMZ30 OWQ16:OWV30 PGM16:PGR30 PQI16:PQN30 QAE16:QAJ30 QKA16:QKF30 QTW16:QUB30 RDS16:RDX30 RNO16:RNT30 RXK16:RXP30 SHG16:SHL30 SRC16:SRH30 TAY16:TBD30 TKU16:TKZ30 TUQ16:TUV30 UEM16:UER30 UOI16:UON30 UYE16:UYJ30 VIA16:VIF30 VRW16:VSB30 WBS16:WBX30 WLO16:WLT30 WVK16:WVP30 C65552:H65566 IY65552:JD65566 SU65552:SZ65566 ACQ65552:ACV65566 AMM65552:AMR65566 AWI65552:AWN65566 BGE65552:BGJ65566 BQA65552:BQF65566 BZW65552:CAB65566 CJS65552:CJX65566 CTO65552:CTT65566 DDK65552:DDP65566 DNG65552:DNL65566 DXC65552:DXH65566 EGY65552:EHD65566 EQU65552:EQZ65566 FAQ65552:FAV65566 FKM65552:FKR65566 FUI65552:FUN65566 GEE65552:GEJ65566 GOA65552:GOF65566 GXW65552:GYB65566 HHS65552:HHX65566 HRO65552:HRT65566 IBK65552:IBP65566 ILG65552:ILL65566 IVC65552:IVH65566 JEY65552:JFD65566 JOU65552:JOZ65566 JYQ65552:JYV65566 KIM65552:KIR65566 KSI65552:KSN65566 LCE65552:LCJ65566 LMA65552:LMF65566 LVW65552:LWB65566 MFS65552:MFX65566 MPO65552:MPT65566 MZK65552:MZP65566 NJG65552:NJL65566 NTC65552:NTH65566 OCY65552:ODD65566 OMU65552:OMZ65566 OWQ65552:OWV65566 PGM65552:PGR65566 PQI65552:PQN65566 QAE65552:QAJ65566 QKA65552:QKF65566 QTW65552:QUB65566 RDS65552:RDX65566 RNO65552:RNT65566 RXK65552:RXP65566 SHG65552:SHL65566 SRC65552:SRH65566 TAY65552:TBD65566 TKU65552:TKZ65566 TUQ65552:TUV65566 UEM65552:UER65566 UOI65552:UON65566 UYE65552:UYJ65566 VIA65552:VIF65566 VRW65552:VSB65566 WBS65552:WBX65566 WLO65552:WLT65566 WVK65552:WVP65566 C131088:H131102 IY131088:JD131102 SU131088:SZ131102 ACQ131088:ACV131102 AMM131088:AMR131102 AWI131088:AWN131102 BGE131088:BGJ131102 BQA131088:BQF131102 BZW131088:CAB131102 CJS131088:CJX131102 CTO131088:CTT131102 DDK131088:DDP131102 DNG131088:DNL131102 DXC131088:DXH131102 EGY131088:EHD131102 EQU131088:EQZ131102 FAQ131088:FAV131102 FKM131088:FKR131102 FUI131088:FUN131102 GEE131088:GEJ131102 GOA131088:GOF131102 GXW131088:GYB131102 HHS131088:HHX131102 HRO131088:HRT131102 IBK131088:IBP131102 ILG131088:ILL131102 IVC131088:IVH131102 JEY131088:JFD131102 JOU131088:JOZ131102 JYQ131088:JYV131102 KIM131088:KIR131102 KSI131088:KSN131102 LCE131088:LCJ131102 LMA131088:LMF131102 LVW131088:LWB131102 MFS131088:MFX131102 MPO131088:MPT131102 MZK131088:MZP131102 NJG131088:NJL131102 NTC131088:NTH131102 OCY131088:ODD131102 OMU131088:OMZ131102 OWQ131088:OWV131102 PGM131088:PGR131102 PQI131088:PQN131102 QAE131088:QAJ131102 QKA131088:QKF131102 QTW131088:QUB131102 RDS131088:RDX131102 RNO131088:RNT131102 RXK131088:RXP131102 SHG131088:SHL131102 SRC131088:SRH131102 TAY131088:TBD131102 TKU131088:TKZ131102 TUQ131088:TUV131102 UEM131088:UER131102 UOI131088:UON131102 UYE131088:UYJ131102 VIA131088:VIF131102 VRW131088:VSB131102 WBS131088:WBX131102 WLO131088:WLT131102 WVK131088:WVP131102 C196624:H196638 IY196624:JD196638 SU196624:SZ196638 ACQ196624:ACV196638 AMM196624:AMR196638 AWI196624:AWN196638 BGE196624:BGJ196638 BQA196624:BQF196638 BZW196624:CAB196638 CJS196624:CJX196638 CTO196624:CTT196638 DDK196624:DDP196638 DNG196624:DNL196638 DXC196624:DXH196638 EGY196624:EHD196638 EQU196624:EQZ196638 FAQ196624:FAV196638 FKM196624:FKR196638 FUI196624:FUN196638 GEE196624:GEJ196638 GOA196624:GOF196638 GXW196624:GYB196638 HHS196624:HHX196638 HRO196624:HRT196638 IBK196624:IBP196638 ILG196624:ILL196638 IVC196624:IVH196638 JEY196624:JFD196638 JOU196624:JOZ196638 JYQ196624:JYV196638 KIM196624:KIR196638 KSI196624:KSN196638 LCE196624:LCJ196638 LMA196624:LMF196638 LVW196624:LWB196638 MFS196624:MFX196638 MPO196624:MPT196638 MZK196624:MZP196638 NJG196624:NJL196638 NTC196624:NTH196638 OCY196624:ODD196638 OMU196624:OMZ196638 OWQ196624:OWV196638 PGM196624:PGR196638 PQI196624:PQN196638 QAE196624:QAJ196638 QKA196624:QKF196638 QTW196624:QUB196638 RDS196624:RDX196638 RNO196624:RNT196638 RXK196624:RXP196638 SHG196624:SHL196638 SRC196624:SRH196638 TAY196624:TBD196638 TKU196624:TKZ196638 TUQ196624:TUV196638 UEM196624:UER196638 UOI196624:UON196638 UYE196624:UYJ196638 VIA196624:VIF196638 VRW196624:VSB196638 WBS196624:WBX196638 WLO196624:WLT196638 WVK196624:WVP196638 C262160:H262174 IY262160:JD262174 SU262160:SZ262174 ACQ262160:ACV262174 AMM262160:AMR262174 AWI262160:AWN262174 BGE262160:BGJ262174 BQA262160:BQF262174 BZW262160:CAB262174 CJS262160:CJX262174 CTO262160:CTT262174 DDK262160:DDP262174 DNG262160:DNL262174 DXC262160:DXH262174 EGY262160:EHD262174 EQU262160:EQZ262174 FAQ262160:FAV262174 FKM262160:FKR262174 FUI262160:FUN262174 GEE262160:GEJ262174 GOA262160:GOF262174 GXW262160:GYB262174 HHS262160:HHX262174 HRO262160:HRT262174 IBK262160:IBP262174 ILG262160:ILL262174 IVC262160:IVH262174 JEY262160:JFD262174 JOU262160:JOZ262174 JYQ262160:JYV262174 KIM262160:KIR262174 KSI262160:KSN262174 LCE262160:LCJ262174 LMA262160:LMF262174 LVW262160:LWB262174 MFS262160:MFX262174 MPO262160:MPT262174 MZK262160:MZP262174 NJG262160:NJL262174 NTC262160:NTH262174 OCY262160:ODD262174 OMU262160:OMZ262174 OWQ262160:OWV262174 PGM262160:PGR262174 PQI262160:PQN262174 QAE262160:QAJ262174 QKA262160:QKF262174 QTW262160:QUB262174 RDS262160:RDX262174 RNO262160:RNT262174 RXK262160:RXP262174 SHG262160:SHL262174 SRC262160:SRH262174 TAY262160:TBD262174 TKU262160:TKZ262174 TUQ262160:TUV262174 UEM262160:UER262174 UOI262160:UON262174 UYE262160:UYJ262174 VIA262160:VIF262174 VRW262160:VSB262174 WBS262160:WBX262174 WLO262160:WLT262174 WVK262160:WVP262174 C327696:H327710 IY327696:JD327710 SU327696:SZ327710 ACQ327696:ACV327710 AMM327696:AMR327710 AWI327696:AWN327710 BGE327696:BGJ327710 BQA327696:BQF327710 BZW327696:CAB327710 CJS327696:CJX327710 CTO327696:CTT327710 DDK327696:DDP327710 DNG327696:DNL327710 DXC327696:DXH327710 EGY327696:EHD327710 EQU327696:EQZ327710 FAQ327696:FAV327710 FKM327696:FKR327710 FUI327696:FUN327710 GEE327696:GEJ327710 GOA327696:GOF327710 GXW327696:GYB327710 HHS327696:HHX327710 HRO327696:HRT327710 IBK327696:IBP327710 ILG327696:ILL327710 IVC327696:IVH327710 JEY327696:JFD327710 JOU327696:JOZ327710 JYQ327696:JYV327710 KIM327696:KIR327710 KSI327696:KSN327710 LCE327696:LCJ327710 LMA327696:LMF327710 LVW327696:LWB327710 MFS327696:MFX327710 MPO327696:MPT327710 MZK327696:MZP327710 NJG327696:NJL327710 NTC327696:NTH327710 OCY327696:ODD327710 OMU327696:OMZ327710 OWQ327696:OWV327710 PGM327696:PGR327710 PQI327696:PQN327710 QAE327696:QAJ327710 QKA327696:QKF327710 QTW327696:QUB327710 RDS327696:RDX327710 RNO327696:RNT327710 RXK327696:RXP327710 SHG327696:SHL327710 SRC327696:SRH327710 TAY327696:TBD327710 TKU327696:TKZ327710 TUQ327696:TUV327710 UEM327696:UER327710 UOI327696:UON327710 UYE327696:UYJ327710 VIA327696:VIF327710 VRW327696:VSB327710 WBS327696:WBX327710 WLO327696:WLT327710 WVK327696:WVP327710 C393232:H393246 IY393232:JD393246 SU393232:SZ393246 ACQ393232:ACV393246 AMM393232:AMR393246 AWI393232:AWN393246 BGE393232:BGJ393246 BQA393232:BQF393246 BZW393232:CAB393246 CJS393232:CJX393246 CTO393232:CTT393246 DDK393232:DDP393246 DNG393232:DNL393246 DXC393232:DXH393246 EGY393232:EHD393246 EQU393232:EQZ393246 FAQ393232:FAV393246 FKM393232:FKR393246 FUI393232:FUN393246 GEE393232:GEJ393246 GOA393232:GOF393246 GXW393232:GYB393246 HHS393232:HHX393246 HRO393232:HRT393246 IBK393232:IBP393246 ILG393232:ILL393246 IVC393232:IVH393246 JEY393232:JFD393246 JOU393232:JOZ393246 JYQ393232:JYV393246 KIM393232:KIR393246 KSI393232:KSN393246 LCE393232:LCJ393246 LMA393232:LMF393246 LVW393232:LWB393246 MFS393232:MFX393246 MPO393232:MPT393246 MZK393232:MZP393246 NJG393232:NJL393246 NTC393232:NTH393246 OCY393232:ODD393246 OMU393232:OMZ393246 OWQ393232:OWV393246 PGM393232:PGR393246 PQI393232:PQN393246 QAE393232:QAJ393246 QKA393232:QKF393246 QTW393232:QUB393246 RDS393232:RDX393246 RNO393232:RNT393246 RXK393232:RXP393246 SHG393232:SHL393246 SRC393232:SRH393246 TAY393232:TBD393246 TKU393232:TKZ393246 TUQ393232:TUV393246 UEM393232:UER393246 UOI393232:UON393246 UYE393232:UYJ393246 VIA393232:VIF393246 VRW393232:VSB393246 WBS393232:WBX393246 WLO393232:WLT393246 WVK393232:WVP393246 C458768:H458782 IY458768:JD458782 SU458768:SZ458782 ACQ458768:ACV458782 AMM458768:AMR458782 AWI458768:AWN458782 BGE458768:BGJ458782 BQA458768:BQF458782 BZW458768:CAB458782 CJS458768:CJX458782 CTO458768:CTT458782 DDK458768:DDP458782 DNG458768:DNL458782 DXC458768:DXH458782 EGY458768:EHD458782 EQU458768:EQZ458782 FAQ458768:FAV458782 FKM458768:FKR458782 FUI458768:FUN458782 GEE458768:GEJ458782 GOA458768:GOF458782 GXW458768:GYB458782 HHS458768:HHX458782 HRO458768:HRT458782 IBK458768:IBP458782 ILG458768:ILL458782 IVC458768:IVH458782 JEY458768:JFD458782 JOU458768:JOZ458782 JYQ458768:JYV458782 KIM458768:KIR458782 KSI458768:KSN458782 LCE458768:LCJ458782 LMA458768:LMF458782 LVW458768:LWB458782 MFS458768:MFX458782 MPO458768:MPT458782 MZK458768:MZP458782 NJG458768:NJL458782 NTC458768:NTH458782 OCY458768:ODD458782 OMU458768:OMZ458782 OWQ458768:OWV458782 PGM458768:PGR458782 PQI458768:PQN458782 QAE458768:QAJ458782 QKA458768:QKF458782 QTW458768:QUB458782 RDS458768:RDX458782 RNO458768:RNT458782 RXK458768:RXP458782 SHG458768:SHL458782 SRC458768:SRH458782 TAY458768:TBD458782 TKU458768:TKZ458782 TUQ458768:TUV458782 UEM458768:UER458782 UOI458768:UON458782 UYE458768:UYJ458782 VIA458768:VIF458782 VRW458768:VSB458782 WBS458768:WBX458782 WLO458768:WLT458782 WVK458768:WVP458782 C524304:H524318 IY524304:JD524318 SU524304:SZ524318 ACQ524304:ACV524318 AMM524304:AMR524318 AWI524304:AWN524318 BGE524304:BGJ524318 BQA524304:BQF524318 BZW524304:CAB524318 CJS524304:CJX524318 CTO524304:CTT524318 DDK524304:DDP524318 DNG524304:DNL524318 DXC524304:DXH524318 EGY524304:EHD524318 EQU524304:EQZ524318 FAQ524304:FAV524318 FKM524304:FKR524318 FUI524304:FUN524318 GEE524304:GEJ524318 GOA524304:GOF524318 GXW524304:GYB524318 HHS524304:HHX524318 HRO524304:HRT524318 IBK524304:IBP524318 ILG524304:ILL524318 IVC524304:IVH524318 JEY524304:JFD524318 JOU524304:JOZ524318 JYQ524304:JYV524318 KIM524304:KIR524318 KSI524304:KSN524318 LCE524304:LCJ524318 LMA524304:LMF524318 LVW524304:LWB524318 MFS524304:MFX524318 MPO524304:MPT524318 MZK524304:MZP524318 NJG524304:NJL524318 NTC524304:NTH524318 OCY524304:ODD524318 OMU524304:OMZ524318 OWQ524304:OWV524318 PGM524304:PGR524318 PQI524304:PQN524318 QAE524304:QAJ524318 QKA524304:QKF524318 QTW524304:QUB524318 RDS524304:RDX524318 RNO524304:RNT524318 RXK524304:RXP524318 SHG524304:SHL524318 SRC524304:SRH524318 TAY524304:TBD524318 TKU524304:TKZ524318 TUQ524304:TUV524318 UEM524304:UER524318 UOI524304:UON524318 UYE524304:UYJ524318 VIA524304:VIF524318 VRW524304:VSB524318 WBS524304:WBX524318 WLO524304:WLT524318 WVK524304:WVP524318 C589840:H589854 IY589840:JD589854 SU589840:SZ589854 ACQ589840:ACV589854 AMM589840:AMR589854 AWI589840:AWN589854 BGE589840:BGJ589854 BQA589840:BQF589854 BZW589840:CAB589854 CJS589840:CJX589854 CTO589840:CTT589854 DDK589840:DDP589854 DNG589840:DNL589854 DXC589840:DXH589854 EGY589840:EHD589854 EQU589840:EQZ589854 FAQ589840:FAV589854 FKM589840:FKR589854 FUI589840:FUN589854 GEE589840:GEJ589854 GOA589840:GOF589854 GXW589840:GYB589854 HHS589840:HHX589854 HRO589840:HRT589854 IBK589840:IBP589854 ILG589840:ILL589854 IVC589840:IVH589854 JEY589840:JFD589854 JOU589840:JOZ589854 JYQ589840:JYV589854 KIM589840:KIR589854 KSI589840:KSN589854 LCE589840:LCJ589854 LMA589840:LMF589854 LVW589840:LWB589854 MFS589840:MFX589854 MPO589840:MPT589854 MZK589840:MZP589854 NJG589840:NJL589854 NTC589840:NTH589854 OCY589840:ODD589854 OMU589840:OMZ589854 OWQ589840:OWV589854 PGM589840:PGR589854 PQI589840:PQN589854 QAE589840:QAJ589854 QKA589840:QKF589854 QTW589840:QUB589854 RDS589840:RDX589854 RNO589840:RNT589854 RXK589840:RXP589854 SHG589840:SHL589854 SRC589840:SRH589854 TAY589840:TBD589854 TKU589840:TKZ589854 TUQ589840:TUV589854 UEM589840:UER589854 UOI589840:UON589854 UYE589840:UYJ589854 VIA589840:VIF589854 VRW589840:VSB589854 WBS589840:WBX589854 WLO589840:WLT589854 WVK589840:WVP589854 C655376:H655390 IY655376:JD655390 SU655376:SZ655390 ACQ655376:ACV655390 AMM655376:AMR655390 AWI655376:AWN655390 BGE655376:BGJ655390 BQA655376:BQF655390 BZW655376:CAB655390 CJS655376:CJX655390 CTO655376:CTT655390 DDK655376:DDP655390 DNG655376:DNL655390 DXC655376:DXH655390 EGY655376:EHD655390 EQU655376:EQZ655390 FAQ655376:FAV655390 FKM655376:FKR655390 FUI655376:FUN655390 GEE655376:GEJ655390 GOA655376:GOF655390 GXW655376:GYB655390 HHS655376:HHX655390 HRO655376:HRT655390 IBK655376:IBP655390 ILG655376:ILL655390 IVC655376:IVH655390 JEY655376:JFD655390 JOU655376:JOZ655390 JYQ655376:JYV655390 KIM655376:KIR655390 KSI655376:KSN655390 LCE655376:LCJ655390 LMA655376:LMF655390 LVW655376:LWB655390 MFS655376:MFX655390 MPO655376:MPT655390 MZK655376:MZP655390 NJG655376:NJL655390 NTC655376:NTH655390 OCY655376:ODD655390 OMU655376:OMZ655390 OWQ655376:OWV655390 PGM655376:PGR655390 PQI655376:PQN655390 QAE655376:QAJ655390 QKA655376:QKF655390 QTW655376:QUB655390 RDS655376:RDX655390 RNO655376:RNT655390 RXK655376:RXP655390 SHG655376:SHL655390 SRC655376:SRH655390 TAY655376:TBD655390 TKU655376:TKZ655390 TUQ655376:TUV655390 UEM655376:UER655390 UOI655376:UON655390 UYE655376:UYJ655390 VIA655376:VIF655390 VRW655376:VSB655390 WBS655376:WBX655390 WLO655376:WLT655390 WVK655376:WVP655390 C720912:H720926 IY720912:JD720926 SU720912:SZ720926 ACQ720912:ACV720926 AMM720912:AMR720926 AWI720912:AWN720926 BGE720912:BGJ720926 BQA720912:BQF720926 BZW720912:CAB720926 CJS720912:CJX720926 CTO720912:CTT720926 DDK720912:DDP720926 DNG720912:DNL720926 DXC720912:DXH720926 EGY720912:EHD720926 EQU720912:EQZ720926 FAQ720912:FAV720926 FKM720912:FKR720926 FUI720912:FUN720926 GEE720912:GEJ720926 GOA720912:GOF720926 GXW720912:GYB720926 HHS720912:HHX720926 HRO720912:HRT720926 IBK720912:IBP720926 ILG720912:ILL720926 IVC720912:IVH720926 JEY720912:JFD720926 JOU720912:JOZ720926 JYQ720912:JYV720926 KIM720912:KIR720926 KSI720912:KSN720926 LCE720912:LCJ720926 LMA720912:LMF720926 LVW720912:LWB720926 MFS720912:MFX720926 MPO720912:MPT720926 MZK720912:MZP720926 NJG720912:NJL720926 NTC720912:NTH720926 OCY720912:ODD720926 OMU720912:OMZ720926 OWQ720912:OWV720926 PGM720912:PGR720926 PQI720912:PQN720926 QAE720912:QAJ720926 QKA720912:QKF720926 QTW720912:QUB720926 RDS720912:RDX720926 RNO720912:RNT720926 RXK720912:RXP720926 SHG720912:SHL720926 SRC720912:SRH720926 TAY720912:TBD720926 TKU720912:TKZ720926 TUQ720912:TUV720926 UEM720912:UER720926 UOI720912:UON720926 UYE720912:UYJ720926 VIA720912:VIF720926 VRW720912:VSB720926 WBS720912:WBX720926 WLO720912:WLT720926 WVK720912:WVP720926 C786448:H786462 IY786448:JD786462 SU786448:SZ786462 ACQ786448:ACV786462 AMM786448:AMR786462 AWI786448:AWN786462 BGE786448:BGJ786462 BQA786448:BQF786462 BZW786448:CAB786462 CJS786448:CJX786462 CTO786448:CTT786462 DDK786448:DDP786462 DNG786448:DNL786462 DXC786448:DXH786462 EGY786448:EHD786462 EQU786448:EQZ786462 FAQ786448:FAV786462 FKM786448:FKR786462 FUI786448:FUN786462 GEE786448:GEJ786462 GOA786448:GOF786462 GXW786448:GYB786462 HHS786448:HHX786462 HRO786448:HRT786462 IBK786448:IBP786462 ILG786448:ILL786462 IVC786448:IVH786462 JEY786448:JFD786462 JOU786448:JOZ786462 JYQ786448:JYV786462 KIM786448:KIR786462 KSI786448:KSN786462 LCE786448:LCJ786462 LMA786448:LMF786462 LVW786448:LWB786462 MFS786448:MFX786462 MPO786448:MPT786462 MZK786448:MZP786462 NJG786448:NJL786462 NTC786448:NTH786462 OCY786448:ODD786462 OMU786448:OMZ786462 OWQ786448:OWV786462 PGM786448:PGR786462 PQI786448:PQN786462 QAE786448:QAJ786462 QKA786448:QKF786462 QTW786448:QUB786462 RDS786448:RDX786462 RNO786448:RNT786462 RXK786448:RXP786462 SHG786448:SHL786462 SRC786448:SRH786462 TAY786448:TBD786462 TKU786448:TKZ786462 TUQ786448:TUV786462 UEM786448:UER786462 UOI786448:UON786462 UYE786448:UYJ786462 VIA786448:VIF786462 VRW786448:VSB786462 WBS786448:WBX786462 WLO786448:WLT786462 WVK786448:WVP786462 C851984:H851998 IY851984:JD851998 SU851984:SZ851998 ACQ851984:ACV851998 AMM851984:AMR851998 AWI851984:AWN851998 BGE851984:BGJ851998 BQA851984:BQF851998 BZW851984:CAB851998 CJS851984:CJX851998 CTO851984:CTT851998 DDK851984:DDP851998 DNG851984:DNL851998 DXC851984:DXH851998 EGY851984:EHD851998 EQU851984:EQZ851998 FAQ851984:FAV851998 FKM851984:FKR851998 FUI851984:FUN851998 GEE851984:GEJ851998 GOA851984:GOF851998 GXW851984:GYB851998 HHS851984:HHX851998 HRO851984:HRT851998 IBK851984:IBP851998 ILG851984:ILL851998 IVC851984:IVH851998 JEY851984:JFD851998 JOU851984:JOZ851998 JYQ851984:JYV851998 KIM851984:KIR851998 KSI851984:KSN851998 LCE851984:LCJ851998 LMA851984:LMF851998 LVW851984:LWB851998 MFS851984:MFX851998 MPO851984:MPT851998 MZK851984:MZP851998 NJG851984:NJL851998 NTC851984:NTH851998 OCY851984:ODD851998 OMU851984:OMZ851998 OWQ851984:OWV851998 PGM851984:PGR851998 PQI851984:PQN851998 QAE851984:QAJ851998 QKA851984:QKF851998 QTW851984:QUB851998 RDS851984:RDX851998 RNO851984:RNT851998 RXK851984:RXP851998 SHG851984:SHL851998 SRC851984:SRH851998 TAY851984:TBD851998 TKU851984:TKZ851998 TUQ851984:TUV851998 UEM851984:UER851998 UOI851984:UON851998 UYE851984:UYJ851998 VIA851984:VIF851998 VRW851984:VSB851998 WBS851984:WBX851998 WLO851984:WLT851998 WVK851984:WVP851998 C917520:H917534 IY917520:JD917534 SU917520:SZ917534 ACQ917520:ACV917534 AMM917520:AMR917534 AWI917520:AWN917534 BGE917520:BGJ917534 BQA917520:BQF917534 BZW917520:CAB917534 CJS917520:CJX917534 CTO917520:CTT917534 DDK917520:DDP917534 DNG917520:DNL917534 DXC917520:DXH917534 EGY917520:EHD917534 EQU917520:EQZ917534 FAQ917520:FAV917534 FKM917520:FKR917534 FUI917520:FUN917534 GEE917520:GEJ917534 GOA917520:GOF917534 GXW917520:GYB917534 HHS917520:HHX917534 HRO917520:HRT917534 IBK917520:IBP917534 ILG917520:ILL917534 IVC917520:IVH917534 JEY917520:JFD917534 JOU917520:JOZ917534 JYQ917520:JYV917534 KIM917520:KIR917534 KSI917520:KSN917534 LCE917520:LCJ917534 LMA917520:LMF917534 LVW917520:LWB917534 MFS917520:MFX917534 MPO917520:MPT917534 MZK917520:MZP917534 NJG917520:NJL917534 NTC917520:NTH917534 OCY917520:ODD917534 OMU917520:OMZ917534 OWQ917520:OWV917534 PGM917520:PGR917534 PQI917520:PQN917534 QAE917520:QAJ917534 QKA917520:QKF917534 QTW917520:QUB917534 RDS917520:RDX917534 RNO917520:RNT917534 RXK917520:RXP917534 SHG917520:SHL917534 SRC917520:SRH917534 TAY917520:TBD917534 TKU917520:TKZ917534 TUQ917520:TUV917534 UEM917520:UER917534 UOI917520:UON917534 UYE917520:UYJ917534 VIA917520:VIF917534 VRW917520:VSB917534 WBS917520:WBX917534 WLO917520:WLT917534 WVK917520:WVP917534 C983056:H983070 IY983056:JD983070 SU983056:SZ983070 ACQ983056:ACV983070 AMM983056:AMR983070 AWI983056:AWN983070 BGE983056:BGJ983070 BQA983056:BQF983070 BZW983056:CAB983070 CJS983056:CJX983070 CTO983056:CTT983070 DDK983056:DDP983070 DNG983056:DNL983070 DXC983056:DXH983070 EGY983056:EHD983070 EQU983056:EQZ983070 FAQ983056:FAV983070 FKM983056:FKR983070 FUI983056:FUN983070 GEE983056:GEJ983070 GOA983056:GOF983070 GXW983056:GYB983070 HHS983056:HHX983070 HRO983056:HRT983070 IBK983056:IBP983070 ILG983056:ILL983070 IVC983056:IVH983070 JEY983056:JFD983070 JOU983056:JOZ983070 JYQ983056:JYV983070 KIM983056:KIR983070 KSI983056:KSN983070 LCE983056:LCJ983070 LMA983056:LMF983070 LVW983056:LWB983070 MFS983056:MFX983070 MPO983056:MPT983070 MZK983056:MZP983070 NJG983056:NJL983070 NTC983056:NTH983070 OCY983056:ODD983070 OMU983056:OMZ983070 OWQ983056:OWV983070 PGM983056:PGR983070 PQI983056:PQN983070 QAE983056:QAJ983070 QKA983056:QKF983070 QTW983056:QUB983070 RDS983056:RDX983070 RNO983056:RNT983070 RXK983056:RXP983070 SHG983056:SHL983070 SRC983056:SRH983070 TAY983056:TBD983070 TKU983056:TKZ983070 TUQ983056:TUV983070 UEM983056:UER983070 UOI983056:UON983070 UYE983056:UYJ983070 VIA983056:VIF983070 VRW983056:VSB983070 WBS983056:WBX983070 WLO983056:WLT983070 WVK983056:WVP983070 C32:H46 IY32:JD46 SU32:SZ46 ACQ32:ACV46 AMM32:AMR46 AWI32:AWN46 BGE32:BGJ46 BQA32:BQF46 BZW32:CAB46 CJS32:CJX46 CTO32:CTT46 DDK32:DDP46 DNG32:DNL46 DXC32:DXH46 EGY32:EHD46 EQU32:EQZ46 FAQ32:FAV46 FKM32:FKR46 FUI32:FUN46 GEE32:GEJ46 GOA32:GOF46 GXW32:GYB46 HHS32:HHX46 HRO32:HRT46 IBK32:IBP46 ILG32:ILL46 IVC32:IVH46 JEY32:JFD46 JOU32:JOZ46 JYQ32:JYV46 KIM32:KIR46 KSI32:KSN46 LCE32:LCJ46 LMA32:LMF46 LVW32:LWB46 MFS32:MFX46 MPO32:MPT46 MZK32:MZP46 NJG32:NJL46 NTC32:NTH46 OCY32:ODD46 OMU32:OMZ46 OWQ32:OWV46 PGM32:PGR46 PQI32:PQN46 QAE32:QAJ46 QKA32:QKF46 QTW32:QUB46 RDS32:RDX46 RNO32:RNT46 RXK32:RXP46 SHG32:SHL46 SRC32:SRH46 TAY32:TBD46 TKU32:TKZ46 TUQ32:TUV46 UEM32:UER46 UOI32:UON46 UYE32:UYJ46 VIA32:VIF46 VRW32:VSB46 WBS32:WBX46 WLO32:WLT46 WVK32:WVP46 C65568:H65582 IY65568:JD65582 SU65568:SZ65582 ACQ65568:ACV65582 AMM65568:AMR65582 AWI65568:AWN65582 BGE65568:BGJ65582 BQA65568:BQF65582 BZW65568:CAB65582 CJS65568:CJX65582 CTO65568:CTT65582 DDK65568:DDP65582 DNG65568:DNL65582 DXC65568:DXH65582 EGY65568:EHD65582 EQU65568:EQZ65582 FAQ65568:FAV65582 FKM65568:FKR65582 FUI65568:FUN65582 GEE65568:GEJ65582 GOA65568:GOF65582 GXW65568:GYB65582 HHS65568:HHX65582 HRO65568:HRT65582 IBK65568:IBP65582 ILG65568:ILL65582 IVC65568:IVH65582 JEY65568:JFD65582 JOU65568:JOZ65582 JYQ65568:JYV65582 KIM65568:KIR65582 KSI65568:KSN65582 LCE65568:LCJ65582 LMA65568:LMF65582 LVW65568:LWB65582 MFS65568:MFX65582 MPO65568:MPT65582 MZK65568:MZP65582 NJG65568:NJL65582 NTC65568:NTH65582 OCY65568:ODD65582 OMU65568:OMZ65582 OWQ65568:OWV65582 PGM65568:PGR65582 PQI65568:PQN65582 QAE65568:QAJ65582 QKA65568:QKF65582 QTW65568:QUB65582 RDS65568:RDX65582 RNO65568:RNT65582 RXK65568:RXP65582 SHG65568:SHL65582 SRC65568:SRH65582 TAY65568:TBD65582 TKU65568:TKZ65582 TUQ65568:TUV65582 UEM65568:UER65582 UOI65568:UON65582 UYE65568:UYJ65582 VIA65568:VIF65582 VRW65568:VSB65582 WBS65568:WBX65582 WLO65568:WLT65582 WVK65568:WVP65582 C131104:H131118 IY131104:JD131118 SU131104:SZ131118 ACQ131104:ACV131118 AMM131104:AMR131118 AWI131104:AWN131118 BGE131104:BGJ131118 BQA131104:BQF131118 BZW131104:CAB131118 CJS131104:CJX131118 CTO131104:CTT131118 DDK131104:DDP131118 DNG131104:DNL131118 DXC131104:DXH131118 EGY131104:EHD131118 EQU131104:EQZ131118 FAQ131104:FAV131118 FKM131104:FKR131118 FUI131104:FUN131118 GEE131104:GEJ131118 GOA131104:GOF131118 GXW131104:GYB131118 HHS131104:HHX131118 HRO131104:HRT131118 IBK131104:IBP131118 ILG131104:ILL131118 IVC131104:IVH131118 JEY131104:JFD131118 JOU131104:JOZ131118 JYQ131104:JYV131118 KIM131104:KIR131118 KSI131104:KSN131118 LCE131104:LCJ131118 LMA131104:LMF131118 LVW131104:LWB131118 MFS131104:MFX131118 MPO131104:MPT131118 MZK131104:MZP131118 NJG131104:NJL131118 NTC131104:NTH131118 OCY131104:ODD131118 OMU131104:OMZ131118 OWQ131104:OWV131118 PGM131104:PGR131118 PQI131104:PQN131118 QAE131104:QAJ131118 QKA131104:QKF131118 QTW131104:QUB131118 RDS131104:RDX131118 RNO131104:RNT131118 RXK131104:RXP131118 SHG131104:SHL131118 SRC131104:SRH131118 TAY131104:TBD131118 TKU131104:TKZ131118 TUQ131104:TUV131118 UEM131104:UER131118 UOI131104:UON131118 UYE131104:UYJ131118 VIA131104:VIF131118 VRW131104:VSB131118 WBS131104:WBX131118 WLO131104:WLT131118 WVK131104:WVP131118 C196640:H196654 IY196640:JD196654 SU196640:SZ196654 ACQ196640:ACV196654 AMM196640:AMR196654 AWI196640:AWN196654 BGE196640:BGJ196654 BQA196640:BQF196654 BZW196640:CAB196654 CJS196640:CJX196654 CTO196640:CTT196654 DDK196640:DDP196654 DNG196640:DNL196654 DXC196640:DXH196654 EGY196640:EHD196654 EQU196640:EQZ196654 FAQ196640:FAV196654 FKM196640:FKR196654 FUI196640:FUN196654 GEE196640:GEJ196654 GOA196640:GOF196654 GXW196640:GYB196654 HHS196640:HHX196654 HRO196640:HRT196654 IBK196640:IBP196654 ILG196640:ILL196654 IVC196640:IVH196654 JEY196640:JFD196654 JOU196640:JOZ196654 JYQ196640:JYV196654 KIM196640:KIR196654 KSI196640:KSN196654 LCE196640:LCJ196654 LMA196640:LMF196654 LVW196640:LWB196654 MFS196640:MFX196654 MPO196640:MPT196654 MZK196640:MZP196654 NJG196640:NJL196654 NTC196640:NTH196654 OCY196640:ODD196654 OMU196640:OMZ196654 OWQ196640:OWV196654 PGM196640:PGR196654 PQI196640:PQN196654 QAE196640:QAJ196654 QKA196640:QKF196654 QTW196640:QUB196654 RDS196640:RDX196654 RNO196640:RNT196654 RXK196640:RXP196654 SHG196640:SHL196654 SRC196640:SRH196654 TAY196640:TBD196654 TKU196640:TKZ196654 TUQ196640:TUV196654 UEM196640:UER196654 UOI196640:UON196654 UYE196640:UYJ196654 VIA196640:VIF196654 VRW196640:VSB196654 WBS196640:WBX196654 WLO196640:WLT196654 WVK196640:WVP196654 C262176:H262190 IY262176:JD262190 SU262176:SZ262190 ACQ262176:ACV262190 AMM262176:AMR262190 AWI262176:AWN262190 BGE262176:BGJ262190 BQA262176:BQF262190 BZW262176:CAB262190 CJS262176:CJX262190 CTO262176:CTT262190 DDK262176:DDP262190 DNG262176:DNL262190 DXC262176:DXH262190 EGY262176:EHD262190 EQU262176:EQZ262190 FAQ262176:FAV262190 FKM262176:FKR262190 FUI262176:FUN262190 GEE262176:GEJ262190 GOA262176:GOF262190 GXW262176:GYB262190 HHS262176:HHX262190 HRO262176:HRT262190 IBK262176:IBP262190 ILG262176:ILL262190 IVC262176:IVH262190 JEY262176:JFD262190 JOU262176:JOZ262190 JYQ262176:JYV262190 KIM262176:KIR262190 KSI262176:KSN262190 LCE262176:LCJ262190 LMA262176:LMF262190 LVW262176:LWB262190 MFS262176:MFX262190 MPO262176:MPT262190 MZK262176:MZP262190 NJG262176:NJL262190 NTC262176:NTH262190 OCY262176:ODD262190 OMU262176:OMZ262190 OWQ262176:OWV262190 PGM262176:PGR262190 PQI262176:PQN262190 QAE262176:QAJ262190 QKA262176:QKF262190 QTW262176:QUB262190 RDS262176:RDX262190 RNO262176:RNT262190 RXK262176:RXP262190 SHG262176:SHL262190 SRC262176:SRH262190 TAY262176:TBD262190 TKU262176:TKZ262190 TUQ262176:TUV262190 UEM262176:UER262190 UOI262176:UON262190 UYE262176:UYJ262190 VIA262176:VIF262190 VRW262176:VSB262190 WBS262176:WBX262190 WLO262176:WLT262190 WVK262176:WVP262190 C327712:H327726 IY327712:JD327726 SU327712:SZ327726 ACQ327712:ACV327726 AMM327712:AMR327726 AWI327712:AWN327726 BGE327712:BGJ327726 BQA327712:BQF327726 BZW327712:CAB327726 CJS327712:CJX327726 CTO327712:CTT327726 DDK327712:DDP327726 DNG327712:DNL327726 DXC327712:DXH327726 EGY327712:EHD327726 EQU327712:EQZ327726 FAQ327712:FAV327726 FKM327712:FKR327726 FUI327712:FUN327726 GEE327712:GEJ327726 GOA327712:GOF327726 GXW327712:GYB327726 HHS327712:HHX327726 HRO327712:HRT327726 IBK327712:IBP327726 ILG327712:ILL327726 IVC327712:IVH327726 JEY327712:JFD327726 JOU327712:JOZ327726 JYQ327712:JYV327726 KIM327712:KIR327726 KSI327712:KSN327726 LCE327712:LCJ327726 LMA327712:LMF327726 LVW327712:LWB327726 MFS327712:MFX327726 MPO327712:MPT327726 MZK327712:MZP327726 NJG327712:NJL327726 NTC327712:NTH327726 OCY327712:ODD327726 OMU327712:OMZ327726 OWQ327712:OWV327726 PGM327712:PGR327726 PQI327712:PQN327726 QAE327712:QAJ327726 QKA327712:QKF327726 QTW327712:QUB327726 RDS327712:RDX327726 RNO327712:RNT327726 RXK327712:RXP327726 SHG327712:SHL327726 SRC327712:SRH327726 TAY327712:TBD327726 TKU327712:TKZ327726 TUQ327712:TUV327726 UEM327712:UER327726 UOI327712:UON327726 UYE327712:UYJ327726 VIA327712:VIF327726 VRW327712:VSB327726 WBS327712:WBX327726 WLO327712:WLT327726 WVK327712:WVP327726 C393248:H393262 IY393248:JD393262 SU393248:SZ393262 ACQ393248:ACV393262 AMM393248:AMR393262 AWI393248:AWN393262 BGE393248:BGJ393262 BQA393248:BQF393262 BZW393248:CAB393262 CJS393248:CJX393262 CTO393248:CTT393262 DDK393248:DDP393262 DNG393248:DNL393262 DXC393248:DXH393262 EGY393248:EHD393262 EQU393248:EQZ393262 FAQ393248:FAV393262 FKM393248:FKR393262 FUI393248:FUN393262 GEE393248:GEJ393262 GOA393248:GOF393262 GXW393248:GYB393262 HHS393248:HHX393262 HRO393248:HRT393262 IBK393248:IBP393262 ILG393248:ILL393262 IVC393248:IVH393262 JEY393248:JFD393262 JOU393248:JOZ393262 JYQ393248:JYV393262 KIM393248:KIR393262 KSI393248:KSN393262 LCE393248:LCJ393262 LMA393248:LMF393262 LVW393248:LWB393262 MFS393248:MFX393262 MPO393248:MPT393262 MZK393248:MZP393262 NJG393248:NJL393262 NTC393248:NTH393262 OCY393248:ODD393262 OMU393248:OMZ393262 OWQ393248:OWV393262 PGM393248:PGR393262 PQI393248:PQN393262 QAE393248:QAJ393262 QKA393248:QKF393262 QTW393248:QUB393262 RDS393248:RDX393262 RNO393248:RNT393262 RXK393248:RXP393262 SHG393248:SHL393262 SRC393248:SRH393262 TAY393248:TBD393262 TKU393248:TKZ393262 TUQ393248:TUV393262 UEM393248:UER393262 UOI393248:UON393262 UYE393248:UYJ393262 VIA393248:VIF393262 VRW393248:VSB393262 WBS393248:WBX393262 WLO393248:WLT393262 WVK393248:WVP393262 C458784:H458798 IY458784:JD458798 SU458784:SZ458798 ACQ458784:ACV458798 AMM458784:AMR458798 AWI458784:AWN458798 BGE458784:BGJ458798 BQA458784:BQF458798 BZW458784:CAB458798 CJS458784:CJX458798 CTO458784:CTT458798 DDK458784:DDP458798 DNG458784:DNL458798 DXC458784:DXH458798 EGY458784:EHD458798 EQU458784:EQZ458798 FAQ458784:FAV458798 FKM458784:FKR458798 FUI458784:FUN458798 GEE458784:GEJ458798 GOA458784:GOF458798 GXW458784:GYB458798 HHS458784:HHX458798 HRO458784:HRT458798 IBK458784:IBP458798 ILG458784:ILL458798 IVC458784:IVH458798 JEY458784:JFD458798 JOU458784:JOZ458798 JYQ458784:JYV458798 KIM458784:KIR458798 KSI458784:KSN458798 LCE458784:LCJ458798 LMA458784:LMF458798 LVW458784:LWB458798 MFS458784:MFX458798 MPO458784:MPT458798 MZK458784:MZP458798 NJG458784:NJL458798 NTC458784:NTH458798 OCY458784:ODD458798 OMU458784:OMZ458798 OWQ458784:OWV458798 PGM458784:PGR458798 PQI458784:PQN458798 QAE458784:QAJ458798 QKA458784:QKF458798 QTW458784:QUB458798 RDS458784:RDX458798 RNO458784:RNT458798 RXK458784:RXP458798 SHG458784:SHL458798 SRC458784:SRH458798 TAY458784:TBD458798 TKU458784:TKZ458798 TUQ458784:TUV458798 UEM458784:UER458798 UOI458784:UON458798 UYE458784:UYJ458798 VIA458784:VIF458798 VRW458784:VSB458798 WBS458784:WBX458798 WLO458784:WLT458798 WVK458784:WVP458798 C524320:H524334 IY524320:JD524334 SU524320:SZ524334 ACQ524320:ACV524334 AMM524320:AMR524334 AWI524320:AWN524334 BGE524320:BGJ524334 BQA524320:BQF524334 BZW524320:CAB524334 CJS524320:CJX524334 CTO524320:CTT524334 DDK524320:DDP524334 DNG524320:DNL524334 DXC524320:DXH524334 EGY524320:EHD524334 EQU524320:EQZ524334 FAQ524320:FAV524334 FKM524320:FKR524334 FUI524320:FUN524334 GEE524320:GEJ524334 GOA524320:GOF524334 GXW524320:GYB524334 HHS524320:HHX524334 HRO524320:HRT524334 IBK524320:IBP524334 ILG524320:ILL524334 IVC524320:IVH524334 JEY524320:JFD524334 JOU524320:JOZ524334 JYQ524320:JYV524334 KIM524320:KIR524334 KSI524320:KSN524334 LCE524320:LCJ524334 LMA524320:LMF524334 LVW524320:LWB524334 MFS524320:MFX524334 MPO524320:MPT524334 MZK524320:MZP524334 NJG524320:NJL524334 NTC524320:NTH524334 OCY524320:ODD524334 OMU524320:OMZ524334 OWQ524320:OWV524334 PGM524320:PGR524334 PQI524320:PQN524334 QAE524320:QAJ524334 QKA524320:QKF524334 QTW524320:QUB524334 RDS524320:RDX524334 RNO524320:RNT524334 RXK524320:RXP524334 SHG524320:SHL524334 SRC524320:SRH524334 TAY524320:TBD524334 TKU524320:TKZ524334 TUQ524320:TUV524334 UEM524320:UER524334 UOI524320:UON524334 UYE524320:UYJ524334 VIA524320:VIF524334 VRW524320:VSB524334 WBS524320:WBX524334 WLO524320:WLT524334 WVK524320:WVP524334 C589856:H589870 IY589856:JD589870 SU589856:SZ589870 ACQ589856:ACV589870 AMM589856:AMR589870 AWI589856:AWN589870 BGE589856:BGJ589870 BQA589856:BQF589870 BZW589856:CAB589870 CJS589856:CJX589870 CTO589856:CTT589870 DDK589856:DDP589870 DNG589856:DNL589870 DXC589856:DXH589870 EGY589856:EHD589870 EQU589856:EQZ589870 FAQ589856:FAV589870 FKM589856:FKR589870 FUI589856:FUN589870 GEE589856:GEJ589870 GOA589856:GOF589870 GXW589856:GYB589870 HHS589856:HHX589870 HRO589856:HRT589870 IBK589856:IBP589870 ILG589856:ILL589870 IVC589856:IVH589870 JEY589856:JFD589870 JOU589856:JOZ589870 JYQ589856:JYV589870 KIM589856:KIR589870 KSI589856:KSN589870 LCE589856:LCJ589870 LMA589856:LMF589870 LVW589856:LWB589870 MFS589856:MFX589870 MPO589856:MPT589870 MZK589856:MZP589870 NJG589856:NJL589870 NTC589856:NTH589870 OCY589856:ODD589870 OMU589856:OMZ589870 OWQ589856:OWV589870 PGM589856:PGR589870 PQI589856:PQN589870 QAE589856:QAJ589870 QKA589856:QKF589870 QTW589856:QUB589870 RDS589856:RDX589870 RNO589856:RNT589870 RXK589856:RXP589870 SHG589856:SHL589870 SRC589856:SRH589870 TAY589856:TBD589870 TKU589856:TKZ589870 TUQ589856:TUV589870 UEM589856:UER589870 UOI589856:UON589870 UYE589856:UYJ589870 VIA589856:VIF589870 VRW589856:VSB589870 WBS589856:WBX589870 WLO589856:WLT589870 WVK589856:WVP589870 C655392:H655406 IY655392:JD655406 SU655392:SZ655406 ACQ655392:ACV655406 AMM655392:AMR655406 AWI655392:AWN655406 BGE655392:BGJ655406 BQA655392:BQF655406 BZW655392:CAB655406 CJS655392:CJX655406 CTO655392:CTT655406 DDK655392:DDP655406 DNG655392:DNL655406 DXC655392:DXH655406 EGY655392:EHD655406 EQU655392:EQZ655406 FAQ655392:FAV655406 FKM655392:FKR655406 FUI655392:FUN655406 GEE655392:GEJ655406 GOA655392:GOF655406 GXW655392:GYB655406 HHS655392:HHX655406 HRO655392:HRT655406 IBK655392:IBP655406 ILG655392:ILL655406 IVC655392:IVH655406 JEY655392:JFD655406 JOU655392:JOZ655406 JYQ655392:JYV655406 KIM655392:KIR655406 KSI655392:KSN655406 LCE655392:LCJ655406 LMA655392:LMF655406 LVW655392:LWB655406 MFS655392:MFX655406 MPO655392:MPT655406 MZK655392:MZP655406 NJG655392:NJL655406 NTC655392:NTH655406 OCY655392:ODD655406 OMU655392:OMZ655406 OWQ655392:OWV655406 PGM655392:PGR655406 PQI655392:PQN655406 QAE655392:QAJ655406 QKA655392:QKF655406 QTW655392:QUB655406 RDS655392:RDX655406 RNO655392:RNT655406 RXK655392:RXP655406 SHG655392:SHL655406 SRC655392:SRH655406 TAY655392:TBD655406 TKU655392:TKZ655406 TUQ655392:TUV655406 UEM655392:UER655406 UOI655392:UON655406 UYE655392:UYJ655406 VIA655392:VIF655406 VRW655392:VSB655406 WBS655392:WBX655406 WLO655392:WLT655406 WVK655392:WVP655406 C720928:H720942 IY720928:JD720942 SU720928:SZ720942 ACQ720928:ACV720942 AMM720928:AMR720942 AWI720928:AWN720942 BGE720928:BGJ720942 BQA720928:BQF720942 BZW720928:CAB720942 CJS720928:CJX720942 CTO720928:CTT720942 DDK720928:DDP720942 DNG720928:DNL720942 DXC720928:DXH720942 EGY720928:EHD720942 EQU720928:EQZ720942 FAQ720928:FAV720942 FKM720928:FKR720942 FUI720928:FUN720942 GEE720928:GEJ720942 GOA720928:GOF720942 GXW720928:GYB720942 HHS720928:HHX720942 HRO720928:HRT720942 IBK720928:IBP720942 ILG720928:ILL720942 IVC720928:IVH720942 JEY720928:JFD720942 JOU720928:JOZ720942 JYQ720928:JYV720942 KIM720928:KIR720942 KSI720928:KSN720942 LCE720928:LCJ720942 LMA720928:LMF720942 LVW720928:LWB720942 MFS720928:MFX720942 MPO720928:MPT720942 MZK720928:MZP720942 NJG720928:NJL720942 NTC720928:NTH720942 OCY720928:ODD720942 OMU720928:OMZ720942 OWQ720928:OWV720942 PGM720928:PGR720942 PQI720928:PQN720942 QAE720928:QAJ720942 QKA720928:QKF720942 QTW720928:QUB720942 RDS720928:RDX720942 RNO720928:RNT720942 RXK720928:RXP720942 SHG720928:SHL720942 SRC720928:SRH720942 TAY720928:TBD720942 TKU720928:TKZ720942 TUQ720928:TUV720942 UEM720928:UER720942 UOI720928:UON720942 UYE720928:UYJ720942 VIA720928:VIF720942 VRW720928:VSB720942 WBS720928:WBX720942 WLO720928:WLT720942 WVK720928:WVP720942 C786464:H786478 IY786464:JD786478 SU786464:SZ786478 ACQ786464:ACV786478 AMM786464:AMR786478 AWI786464:AWN786478 BGE786464:BGJ786478 BQA786464:BQF786478 BZW786464:CAB786478 CJS786464:CJX786478 CTO786464:CTT786478 DDK786464:DDP786478 DNG786464:DNL786478 DXC786464:DXH786478 EGY786464:EHD786478 EQU786464:EQZ786478 FAQ786464:FAV786478 FKM786464:FKR786478 FUI786464:FUN786478 GEE786464:GEJ786478 GOA786464:GOF786478 GXW786464:GYB786478 HHS786464:HHX786478 HRO786464:HRT786478 IBK786464:IBP786478 ILG786464:ILL786478 IVC786464:IVH786478 JEY786464:JFD786478 JOU786464:JOZ786478 JYQ786464:JYV786478 KIM786464:KIR786478 KSI786464:KSN786478 LCE786464:LCJ786478 LMA786464:LMF786478 LVW786464:LWB786478 MFS786464:MFX786478 MPO786464:MPT786478 MZK786464:MZP786478 NJG786464:NJL786478 NTC786464:NTH786478 OCY786464:ODD786478 OMU786464:OMZ786478 OWQ786464:OWV786478 PGM786464:PGR786478 PQI786464:PQN786478 QAE786464:QAJ786478 QKA786464:QKF786478 QTW786464:QUB786478 RDS786464:RDX786478 RNO786464:RNT786478 RXK786464:RXP786478 SHG786464:SHL786478 SRC786464:SRH786478 TAY786464:TBD786478 TKU786464:TKZ786478 TUQ786464:TUV786478 UEM786464:UER786478 UOI786464:UON786478 UYE786464:UYJ786478 VIA786464:VIF786478 VRW786464:VSB786478 WBS786464:WBX786478 WLO786464:WLT786478 WVK786464:WVP786478 C852000:H852014 IY852000:JD852014 SU852000:SZ852014 ACQ852000:ACV852014 AMM852000:AMR852014 AWI852000:AWN852014 BGE852000:BGJ852014 BQA852000:BQF852014 BZW852000:CAB852014 CJS852000:CJX852014 CTO852000:CTT852014 DDK852000:DDP852014 DNG852000:DNL852014 DXC852000:DXH852014 EGY852000:EHD852014 EQU852000:EQZ852014 FAQ852000:FAV852014 FKM852000:FKR852014 FUI852000:FUN852014 GEE852000:GEJ852014 GOA852000:GOF852014 GXW852000:GYB852014 HHS852000:HHX852014 HRO852000:HRT852014 IBK852000:IBP852014 ILG852000:ILL852014 IVC852000:IVH852014 JEY852000:JFD852014 JOU852000:JOZ852014 JYQ852000:JYV852014 KIM852000:KIR852014 KSI852000:KSN852014 LCE852000:LCJ852014 LMA852000:LMF852014 LVW852000:LWB852014 MFS852000:MFX852014 MPO852000:MPT852014 MZK852000:MZP852014 NJG852000:NJL852014 NTC852000:NTH852014 OCY852000:ODD852014 OMU852000:OMZ852014 OWQ852000:OWV852014 PGM852000:PGR852014 PQI852000:PQN852014 QAE852000:QAJ852014 QKA852000:QKF852014 QTW852000:QUB852014 RDS852000:RDX852014 RNO852000:RNT852014 RXK852000:RXP852014 SHG852000:SHL852014 SRC852000:SRH852014 TAY852000:TBD852014 TKU852000:TKZ852014 TUQ852000:TUV852014 UEM852000:UER852014 UOI852000:UON852014 UYE852000:UYJ852014 VIA852000:VIF852014 VRW852000:VSB852014 WBS852000:WBX852014 WLO852000:WLT852014 WVK852000:WVP852014 C917536:H917550 IY917536:JD917550 SU917536:SZ917550 ACQ917536:ACV917550 AMM917536:AMR917550 AWI917536:AWN917550 BGE917536:BGJ917550 BQA917536:BQF917550 BZW917536:CAB917550 CJS917536:CJX917550 CTO917536:CTT917550 DDK917536:DDP917550 DNG917536:DNL917550 DXC917536:DXH917550 EGY917536:EHD917550 EQU917536:EQZ917550 FAQ917536:FAV917550 FKM917536:FKR917550 FUI917536:FUN917550 GEE917536:GEJ917550 GOA917536:GOF917550 GXW917536:GYB917550 HHS917536:HHX917550 HRO917536:HRT917550 IBK917536:IBP917550 ILG917536:ILL917550 IVC917536:IVH917550 JEY917536:JFD917550 JOU917536:JOZ917550 JYQ917536:JYV917550 KIM917536:KIR917550 KSI917536:KSN917550 LCE917536:LCJ917550 LMA917536:LMF917550 LVW917536:LWB917550 MFS917536:MFX917550 MPO917536:MPT917550 MZK917536:MZP917550 NJG917536:NJL917550 NTC917536:NTH917550 OCY917536:ODD917550 OMU917536:OMZ917550 OWQ917536:OWV917550 PGM917536:PGR917550 PQI917536:PQN917550 QAE917536:QAJ917550 QKA917536:QKF917550 QTW917536:QUB917550 RDS917536:RDX917550 RNO917536:RNT917550 RXK917536:RXP917550 SHG917536:SHL917550 SRC917536:SRH917550 TAY917536:TBD917550 TKU917536:TKZ917550 TUQ917536:TUV917550 UEM917536:UER917550 UOI917536:UON917550 UYE917536:UYJ917550 VIA917536:VIF917550 VRW917536:VSB917550 WBS917536:WBX917550 WLO917536:WLT917550 WVK917536:WVP917550 C983072:H983086 IY983072:JD983086 SU983072:SZ983086 ACQ983072:ACV983086 AMM983072:AMR983086 AWI983072:AWN983086 BGE983072:BGJ983086 BQA983072:BQF983086 BZW983072:CAB983086 CJS983072:CJX983086 CTO983072:CTT983086 DDK983072:DDP983086 DNG983072:DNL983086 DXC983072:DXH983086 EGY983072:EHD983086 EQU983072:EQZ983086 FAQ983072:FAV983086 FKM983072:FKR983086 FUI983072:FUN983086 GEE983072:GEJ983086 GOA983072:GOF983086 GXW983072:GYB983086 HHS983072:HHX983086 HRO983072:HRT983086 IBK983072:IBP983086 ILG983072:ILL983086 IVC983072:IVH983086 JEY983072:JFD983086 JOU983072:JOZ983086 JYQ983072:JYV983086 KIM983072:KIR983086 KSI983072:KSN983086 LCE983072:LCJ983086 LMA983072:LMF983086 LVW983072:LWB983086 MFS983072:MFX983086 MPO983072:MPT983086 MZK983072:MZP983086 NJG983072:NJL983086 NTC983072:NTH983086 OCY983072:ODD983086 OMU983072:OMZ983086 OWQ983072:OWV983086 PGM983072:PGR983086 PQI983072:PQN983086 QAE983072:QAJ983086 QKA983072:QKF983086 QTW983072:QUB983086 RDS983072:RDX983086 RNO983072:RNT983086 RXK983072:RXP983086 SHG983072:SHL983086 SRC983072:SRH983086 TAY983072:TBD983086 TKU983072:TKZ983086 TUQ983072:TUV983086 UEM983072:UER983086 UOI983072:UON983086 UYE983072:UYJ983086 VIA983072:VIF983086 VRW983072:VSB983086 WBS983072:WBX983086 WLO983072:WLT983086 WVK983072:WVP983086" xr:uid="{00000000-0002-0000-0100-000000000000}">
      <formula1>0</formula1>
      <formula2>1000000</formula2>
    </dataValidation>
  </dataValidations>
  <pageMargins left="0.5" right="0.25" top="0.8" bottom="0.5" header="0.5" footer="0.35"/>
  <pageSetup scale="52" orientation="landscape" r:id="rId1"/>
  <headerFooter alignWithMargins="0">
    <oddFooter>&amp;L&amp;A&amp;C&amp;P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7"/>
  <sheetViews>
    <sheetView showGridLines="0" tabSelected="1" zoomScaleNormal="100" workbookViewId="0">
      <selection activeCell="D7" sqref="D7"/>
    </sheetView>
  </sheetViews>
  <sheetFormatPr defaultRowHeight="12.75"/>
  <cols>
    <col min="1" max="1" width="3.85546875" style="223" customWidth="1"/>
    <col min="2" max="2" width="40.7109375" style="223" customWidth="1"/>
    <col min="3" max="7" width="22.7109375" style="223" customWidth="1"/>
    <col min="8" max="8" width="21.7109375" style="223" customWidth="1"/>
    <col min="9" max="256" width="9.140625" style="223"/>
    <col min="257" max="257" width="3.85546875" style="223" customWidth="1"/>
    <col min="258" max="258" width="40.7109375" style="223" customWidth="1"/>
    <col min="259" max="263" width="22.7109375" style="223" customWidth="1"/>
    <col min="264" max="264" width="21.7109375" style="223" customWidth="1"/>
    <col min="265" max="512" width="9.140625" style="223"/>
    <col min="513" max="513" width="3.85546875" style="223" customWidth="1"/>
    <col min="514" max="514" width="40.7109375" style="223" customWidth="1"/>
    <col min="515" max="519" width="22.7109375" style="223" customWidth="1"/>
    <col min="520" max="520" width="21.7109375" style="223" customWidth="1"/>
    <col min="521" max="768" width="9.140625" style="223"/>
    <col min="769" max="769" width="3.85546875" style="223" customWidth="1"/>
    <col min="770" max="770" width="40.7109375" style="223" customWidth="1"/>
    <col min="771" max="775" width="22.7109375" style="223" customWidth="1"/>
    <col min="776" max="776" width="21.7109375" style="223" customWidth="1"/>
    <col min="777" max="1024" width="9.140625" style="223"/>
    <col min="1025" max="1025" width="3.85546875" style="223" customWidth="1"/>
    <col min="1026" max="1026" width="40.7109375" style="223" customWidth="1"/>
    <col min="1027" max="1031" width="22.7109375" style="223" customWidth="1"/>
    <col min="1032" max="1032" width="21.7109375" style="223" customWidth="1"/>
    <col min="1033" max="1280" width="9.140625" style="223"/>
    <col min="1281" max="1281" width="3.85546875" style="223" customWidth="1"/>
    <col min="1282" max="1282" width="40.7109375" style="223" customWidth="1"/>
    <col min="1283" max="1287" width="22.7109375" style="223" customWidth="1"/>
    <col min="1288" max="1288" width="21.7109375" style="223" customWidth="1"/>
    <col min="1289" max="1536" width="9.140625" style="223"/>
    <col min="1537" max="1537" width="3.85546875" style="223" customWidth="1"/>
    <col min="1538" max="1538" width="40.7109375" style="223" customWidth="1"/>
    <col min="1539" max="1543" width="22.7109375" style="223" customWidth="1"/>
    <col min="1544" max="1544" width="21.7109375" style="223" customWidth="1"/>
    <col min="1545" max="1792" width="9.140625" style="223"/>
    <col min="1793" max="1793" width="3.85546875" style="223" customWidth="1"/>
    <col min="1794" max="1794" width="40.7109375" style="223" customWidth="1"/>
    <col min="1795" max="1799" width="22.7109375" style="223" customWidth="1"/>
    <col min="1800" max="1800" width="21.7109375" style="223" customWidth="1"/>
    <col min="1801" max="2048" width="9.140625" style="223"/>
    <col min="2049" max="2049" width="3.85546875" style="223" customWidth="1"/>
    <col min="2050" max="2050" width="40.7109375" style="223" customWidth="1"/>
    <col min="2051" max="2055" width="22.7109375" style="223" customWidth="1"/>
    <col min="2056" max="2056" width="21.7109375" style="223" customWidth="1"/>
    <col min="2057" max="2304" width="9.140625" style="223"/>
    <col min="2305" max="2305" width="3.85546875" style="223" customWidth="1"/>
    <col min="2306" max="2306" width="40.7109375" style="223" customWidth="1"/>
    <col min="2307" max="2311" width="22.7109375" style="223" customWidth="1"/>
    <col min="2312" max="2312" width="21.7109375" style="223" customWidth="1"/>
    <col min="2313" max="2560" width="9.140625" style="223"/>
    <col min="2561" max="2561" width="3.85546875" style="223" customWidth="1"/>
    <col min="2562" max="2562" width="40.7109375" style="223" customWidth="1"/>
    <col min="2563" max="2567" width="22.7109375" style="223" customWidth="1"/>
    <col min="2568" max="2568" width="21.7109375" style="223" customWidth="1"/>
    <col min="2569" max="2816" width="9.140625" style="223"/>
    <col min="2817" max="2817" width="3.85546875" style="223" customWidth="1"/>
    <col min="2818" max="2818" width="40.7109375" style="223" customWidth="1"/>
    <col min="2819" max="2823" width="22.7109375" style="223" customWidth="1"/>
    <col min="2824" max="2824" width="21.7109375" style="223" customWidth="1"/>
    <col min="2825" max="3072" width="9.140625" style="223"/>
    <col min="3073" max="3073" width="3.85546875" style="223" customWidth="1"/>
    <col min="3074" max="3074" width="40.7109375" style="223" customWidth="1"/>
    <col min="3075" max="3079" width="22.7109375" style="223" customWidth="1"/>
    <col min="3080" max="3080" width="21.7109375" style="223" customWidth="1"/>
    <col min="3081" max="3328" width="9.140625" style="223"/>
    <col min="3329" max="3329" width="3.85546875" style="223" customWidth="1"/>
    <col min="3330" max="3330" width="40.7109375" style="223" customWidth="1"/>
    <col min="3331" max="3335" width="22.7109375" style="223" customWidth="1"/>
    <col min="3336" max="3336" width="21.7109375" style="223" customWidth="1"/>
    <col min="3337" max="3584" width="9.140625" style="223"/>
    <col min="3585" max="3585" width="3.85546875" style="223" customWidth="1"/>
    <col min="3586" max="3586" width="40.7109375" style="223" customWidth="1"/>
    <col min="3587" max="3591" width="22.7109375" style="223" customWidth="1"/>
    <col min="3592" max="3592" width="21.7109375" style="223" customWidth="1"/>
    <col min="3593" max="3840" width="9.140625" style="223"/>
    <col min="3841" max="3841" width="3.85546875" style="223" customWidth="1"/>
    <col min="3842" max="3842" width="40.7109375" style="223" customWidth="1"/>
    <col min="3843" max="3847" width="22.7109375" style="223" customWidth="1"/>
    <col min="3848" max="3848" width="21.7109375" style="223" customWidth="1"/>
    <col min="3849" max="4096" width="9.140625" style="223"/>
    <col min="4097" max="4097" width="3.85546875" style="223" customWidth="1"/>
    <col min="4098" max="4098" width="40.7109375" style="223" customWidth="1"/>
    <col min="4099" max="4103" width="22.7109375" style="223" customWidth="1"/>
    <col min="4104" max="4104" width="21.7109375" style="223" customWidth="1"/>
    <col min="4105" max="4352" width="9.140625" style="223"/>
    <col min="4353" max="4353" width="3.85546875" style="223" customWidth="1"/>
    <col min="4354" max="4354" width="40.7109375" style="223" customWidth="1"/>
    <col min="4355" max="4359" width="22.7109375" style="223" customWidth="1"/>
    <col min="4360" max="4360" width="21.7109375" style="223" customWidth="1"/>
    <col min="4361" max="4608" width="9.140625" style="223"/>
    <col min="4609" max="4609" width="3.85546875" style="223" customWidth="1"/>
    <col min="4610" max="4610" width="40.7109375" style="223" customWidth="1"/>
    <col min="4611" max="4615" width="22.7109375" style="223" customWidth="1"/>
    <col min="4616" max="4616" width="21.7109375" style="223" customWidth="1"/>
    <col min="4617" max="4864" width="9.140625" style="223"/>
    <col min="4865" max="4865" width="3.85546875" style="223" customWidth="1"/>
    <col min="4866" max="4866" width="40.7109375" style="223" customWidth="1"/>
    <col min="4867" max="4871" width="22.7109375" style="223" customWidth="1"/>
    <col min="4872" max="4872" width="21.7109375" style="223" customWidth="1"/>
    <col min="4873" max="5120" width="9.140625" style="223"/>
    <col min="5121" max="5121" width="3.85546875" style="223" customWidth="1"/>
    <col min="5122" max="5122" width="40.7109375" style="223" customWidth="1"/>
    <col min="5123" max="5127" width="22.7109375" style="223" customWidth="1"/>
    <col min="5128" max="5128" width="21.7109375" style="223" customWidth="1"/>
    <col min="5129" max="5376" width="9.140625" style="223"/>
    <col min="5377" max="5377" width="3.85546875" style="223" customWidth="1"/>
    <col min="5378" max="5378" width="40.7109375" style="223" customWidth="1"/>
    <col min="5379" max="5383" width="22.7109375" style="223" customWidth="1"/>
    <col min="5384" max="5384" width="21.7109375" style="223" customWidth="1"/>
    <col min="5385" max="5632" width="9.140625" style="223"/>
    <col min="5633" max="5633" width="3.85546875" style="223" customWidth="1"/>
    <col min="5634" max="5634" width="40.7109375" style="223" customWidth="1"/>
    <col min="5635" max="5639" width="22.7109375" style="223" customWidth="1"/>
    <col min="5640" max="5640" width="21.7109375" style="223" customWidth="1"/>
    <col min="5641" max="5888" width="9.140625" style="223"/>
    <col min="5889" max="5889" width="3.85546875" style="223" customWidth="1"/>
    <col min="5890" max="5890" width="40.7109375" style="223" customWidth="1"/>
    <col min="5891" max="5895" width="22.7109375" style="223" customWidth="1"/>
    <col min="5896" max="5896" width="21.7109375" style="223" customWidth="1"/>
    <col min="5897" max="6144" width="9.140625" style="223"/>
    <col min="6145" max="6145" width="3.85546875" style="223" customWidth="1"/>
    <col min="6146" max="6146" width="40.7109375" style="223" customWidth="1"/>
    <col min="6147" max="6151" width="22.7109375" style="223" customWidth="1"/>
    <col min="6152" max="6152" width="21.7109375" style="223" customWidth="1"/>
    <col min="6153" max="6400" width="9.140625" style="223"/>
    <col min="6401" max="6401" width="3.85546875" style="223" customWidth="1"/>
    <col min="6402" max="6402" width="40.7109375" style="223" customWidth="1"/>
    <col min="6403" max="6407" width="22.7109375" style="223" customWidth="1"/>
    <col min="6408" max="6408" width="21.7109375" style="223" customWidth="1"/>
    <col min="6409" max="6656" width="9.140625" style="223"/>
    <col min="6657" max="6657" width="3.85546875" style="223" customWidth="1"/>
    <col min="6658" max="6658" width="40.7109375" style="223" customWidth="1"/>
    <col min="6659" max="6663" width="22.7109375" style="223" customWidth="1"/>
    <col min="6664" max="6664" width="21.7109375" style="223" customWidth="1"/>
    <col min="6665" max="6912" width="9.140625" style="223"/>
    <col min="6913" max="6913" width="3.85546875" style="223" customWidth="1"/>
    <col min="6914" max="6914" width="40.7109375" style="223" customWidth="1"/>
    <col min="6915" max="6919" width="22.7109375" style="223" customWidth="1"/>
    <col min="6920" max="6920" width="21.7109375" style="223" customWidth="1"/>
    <col min="6921" max="7168" width="9.140625" style="223"/>
    <col min="7169" max="7169" width="3.85546875" style="223" customWidth="1"/>
    <col min="7170" max="7170" width="40.7109375" style="223" customWidth="1"/>
    <col min="7171" max="7175" width="22.7109375" style="223" customWidth="1"/>
    <col min="7176" max="7176" width="21.7109375" style="223" customWidth="1"/>
    <col min="7177" max="7424" width="9.140625" style="223"/>
    <col min="7425" max="7425" width="3.85546875" style="223" customWidth="1"/>
    <col min="7426" max="7426" width="40.7109375" style="223" customWidth="1"/>
    <col min="7427" max="7431" width="22.7109375" style="223" customWidth="1"/>
    <col min="7432" max="7432" width="21.7109375" style="223" customWidth="1"/>
    <col min="7433" max="7680" width="9.140625" style="223"/>
    <col min="7681" max="7681" width="3.85546875" style="223" customWidth="1"/>
    <col min="7682" max="7682" width="40.7109375" style="223" customWidth="1"/>
    <col min="7683" max="7687" width="22.7109375" style="223" customWidth="1"/>
    <col min="7688" max="7688" width="21.7109375" style="223" customWidth="1"/>
    <col min="7689" max="7936" width="9.140625" style="223"/>
    <col min="7937" max="7937" width="3.85546875" style="223" customWidth="1"/>
    <col min="7938" max="7938" width="40.7109375" style="223" customWidth="1"/>
    <col min="7939" max="7943" width="22.7109375" style="223" customWidth="1"/>
    <col min="7944" max="7944" width="21.7109375" style="223" customWidth="1"/>
    <col min="7945" max="8192" width="9.140625" style="223"/>
    <col min="8193" max="8193" width="3.85546875" style="223" customWidth="1"/>
    <col min="8194" max="8194" width="40.7109375" style="223" customWidth="1"/>
    <col min="8195" max="8199" width="22.7109375" style="223" customWidth="1"/>
    <col min="8200" max="8200" width="21.7109375" style="223" customWidth="1"/>
    <col min="8201" max="8448" width="9.140625" style="223"/>
    <col min="8449" max="8449" width="3.85546875" style="223" customWidth="1"/>
    <col min="8450" max="8450" width="40.7109375" style="223" customWidth="1"/>
    <col min="8451" max="8455" width="22.7109375" style="223" customWidth="1"/>
    <col min="8456" max="8456" width="21.7109375" style="223" customWidth="1"/>
    <col min="8457" max="8704" width="9.140625" style="223"/>
    <col min="8705" max="8705" width="3.85546875" style="223" customWidth="1"/>
    <col min="8706" max="8706" width="40.7109375" style="223" customWidth="1"/>
    <col min="8707" max="8711" width="22.7109375" style="223" customWidth="1"/>
    <col min="8712" max="8712" width="21.7109375" style="223" customWidth="1"/>
    <col min="8713" max="8960" width="9.140625" style="223"/>
    <col min="8961" max="8961" width="3.85546875" style="223" customWidth="1"/>
    <col min="8962" max="8962" width="40.7109375" style="223" customWidth="1"/>
    <col min="8963" max="8967" width="22.7109375" style="223" customWidth="1"/>
    <col min="8968" max="8968" width="21.7109375" style="223" customWidth="1"/>
    <col min="8969" max="9216" width="9.140625" style="223"/>
    <col min="9217" max="9217" width="3.85546875" style="223" customWidth="1"/>
    <col min="9218" max="9218" width="40.7109375" style="223" customWidth="1"/>
    <col min="9219" max="9223" width="22.7109375" style="223" customWidth="1"/>
    <col min="9224" max="9224" width="21.7109375" style="223" customWidth="1"/>
    <col min="9225" max="9472" width="9.140625" style="223"/>
    <col min="9473" max="9473" width="3.85546875" style="223" customWidth="1"/>
    <col min="9474" max="9474" width="40.7109375" style="223" customWidth="1"/>
    <col min="9475" max="9479" width="22.7109375" style="223" customWidth="1"/>
    <col min="9480" max="9480" width="21.7109375" style="223" customWidth="1"/>
    <col min="9481" max="9728" width="9.140625" style="223"/>
    <col min="9729" max="9729" width="3.85546875" style="223" customWidth="1"/>
    <col min="9730" max="9730" width="40.7109375" style="223" customWidth="1"/>
    <col min="9731" max="9735" width="22.7109375" style="223" customWidth="1"/>
    <col min="9736" max="9736" width="21.7109375" style="223" customWidth="1"/>
    <col min="9737" max="9984" width="9.140625" style="223"/>
    <col min="9985" max="9985" width="3.85546875" style="223" customWidth="1"/>
    <col min="9986" max="9986" width="40.7109375" style="223" customWidth="1"/>
    <col min="9987" max="9991" width="22.7109375" style="223" customWidth="1"/>
    <col min="9992" max="9992" width="21.7109375" style="223" customWidth="1"/>
    <col min="9993" max="10240" width="9.140625" style="223"/>
    <col min="10241" max="10241" width="3.85546875" style="223" customWidth="1"/>
    <col min="10242" max="10242" width="40.7109375" style="223" customWidth="1"/>
    <col min="10243" max="10247" width="22.7109375" style="223" customWidth="1"/>
    <col min="10248" max="10248" width="21.7109375" style="223" customWidth="1"/>
    <col min="10249" max="10496" width="9.140625" style="223"/>
    <col min="10497" max="10497" width="3.85546875" style="223" customWidth="1"/>
    <col min="10498" max="10498" width="40.7109375" style="223" customWidth="1"/>
    <col min="10499" max="10503" width="22.7109375" style="223" customWidth="1"/>
    <col min="10504" max="10504" width="21.7109375" style="223" customWidth="1"/>
    <col min="10505" max="10752" width="9.140625" style="223"/>
    <col min="10753" max="10753" width="3.85546875" style="223" customWidth="1"/>
    <col min="10754" max="10754" width="40.7109375" style="223" customWidth="1"/>
    <col min="10755" max="10759" width="22.7109375" style="223" customWidth="1"/>
    <col min="10760" max="10760" width="21.7109375" style="223" customWidth="1"/>
    <col min="10761" max="11008" width="9.140625" style="223"/>
    <col min="11009" max="11009" width="3.85546875" style="223" customWidth="1"/>
    <col min="11010" max="11010" width="40.7109375" style="223" customWidth="1"/>
    <col min="11011" max="11015" width="22.7109375" style="223" customWidth="1"/>
    <col min="11016" max="11016" width="21.7109375" style="223" customWidth="1"/>
    <col min="11017" max="11264" width="9.140625" style="223"/>
    <col min="11265" max="11265" width="3.85546875" style="223" customWidth="1"/>
    <col min="11266" max="11266" width="40.7109375" style="223" customWidth="1"/>
    <col min="11267" max="11271" width="22.7109375" style="223" customWidth="1"/>
    <col min="11272" max="11272" width="21.7109375" style="223" customWidth="1"/>
    <col min="11273" max="11520" width="9.140625" style="223"/>
    <col min="11521" max="11521" width="3.85546875" style="223" customWidth="1"/>
    <col min="11522" max="11522" width="40.7109375" style="223" customWidth="1"/>
    <col min="11523" max="11527" width="22.7109375" style="223" customWidth="1"/>
    <col min="11528" max="11528" width="21.7109375" style="223" customWidth="1"/>
    <col min="11529" max="11776" width="9.140625" style="223"/>
    <col min="11777" max="11777" width="3.85546875" style="223" customWidth="1"/>
    <col min="11778" max="11778" width="40.7109375" style="223" customWidth="1"/>
    <col min="11779" max="11783" width="22.7109375" style="223" customWidth="1"/>
    <col min="11784" max="11784" width="21.7109375" style="223" customWidth="1"/>
    <col min="11785" max="12032" width="9.140625" style="223"/>
    <col min="12033" max="12033" width="3.85546875" style="223" customWidth="1"/>
    <col min="12034" max="12034" width="40.7109375" style="223" customWidth="1"/>
    <col min="12035" max="12039" width="22.7109375" style="223" customWidth="1"/>
    <col min="12040" max="12040" width="21.7109375" style="223" customWidth="1"/>
    <col min="12041" max="12288" width="9.140625" style="223"/>
    <col min="12289" max="12289" width="3.85546875" style="223" customWidth="1"/>
    <col min="12290" max="12290" width="40.7109375" style="223" customWidth="1"/>
    <col min="12291" max="12295" width="22.7109375" style="223" customWidth="1"/>
    <col min="12296" max="12296" width="21.7109375" style="223" customWidth="1"/>
    <col min="12297" max="12544" width="9.140625" style="223"/>
    <col min="12545" max="12545" width="3.85546875" style="223" customWidth="1"/>
    <col min="12546" max="12546" width="40.7109375" style="223" customWidth="1"/>
    <col min="12547" max="12551" width="22.7109375" style="223" customWidth="1"/>
    <col min="12552" max="12552" width="21.7109375" style="223" customWidth="1"/>
    <col min="12553" max="12800" width="9.140625" style="223"/>
    <col min="12801" max="12801" width="3.85546875" style="223" customWidth="1"/>
    <col min="12802" max="12802" width="40.7109375" style="223" customWidth="1"/>
    <col min="12803" max="12807" width="22.7109375" style="223" customWidth="1"/>
    <col min="12808" max="12808" width="21.7109375" style="223" customWidth="1"/>
    <col min="12809" max="13056" width="9.140625" style="223"/>
    <col min="13057" max="13057" width="3.85546875" style="223" customWidth="1"/>
    <col min="13058" max="13058" width="40.7109375" style="223" customWidth="1"/>
    <col min="13059" max="13063" width="22.7109375" style="223" customWidth="1"/>
    <col min="13064" max="13064" width="21.7109375" style="223" customWidth="1"/>
    <col min="13065" max="13312" width="9.140625" style="223"/>
    <col min="13313" max="13313" width="3.85546875" style="223" customWidth="1"/>
    <col min="13314" max="13314" width="40.7109375" style="223" customWidth="1"/>
    <col min="13315" max="13319" width="22.7109375" style="223" customWidth="1"/>
    <col min="13320" max="13320" width="21.7109375" style="223" customWidth="1"/>
    <col min="13321" max="13568" width="9.140625" style="223"/>
    <col min="13569" max="13569" width="3.85546875" style="223" customWidth="1"/>
    <col min="13570" max="13570" width="40.7109375" style="223" customWidth="1"/>
    <col min="13571" max="13575" width="22.7109375" style="223" customWidth="1"/>
    <col min="13576" max="13576" width="21.7109375" style="223" customWidth="1"/>
    <col min="13577" max="13824" width="9.140625" style="223"/>
    <col min="13825" max="13825" width="3.85546875" style="223" customWidth="1"/>
    <col min="13826" max="13826" width="40.7109375" style="223" customWidth="1"/>
    <col min="13827" max="13831" width="22.7109375" style="223" customWidth="1"/>
    <col min="13832" max="13832" width="21.7109375" style="223" customWidth="1"/>
    <col min="13833" max="14080" width="9.140625" style="223"/>
    <col min="14081" max="14081" width="3.85546875" style="223" customWidth="1"/>
    <col min="14082" max="14082" width="40.7109375" style="223" customWidth="1"/>
    <col min="14083" max="14087" width="22.7109375" style="223" customWidth="1"/>
    <col min="14088" max="14088" width="21.7109375" style="223" customWidth="1"/>
    <col min="14089" max="14336" width="9.140625" style="223"/>
    <col min="14337" max="14337" width="3.85546875" style="223" customWidth="1"/>
    <col min="14338" max="14338" width="40.7109375" style="223" customWidth="1"/>
    <col min="14339" max="14343" width="22.7109375" style="223" customWidth="1"/>
    <col min="14344" max="14344" width="21.7109375" style="223" customWidth="1"/>
    <col min="14345" max="14592" width="9.140625" style="223"/>
    <col min="14593" max="14593" width="3.85546875" style="223" customWidth="1"/>
    <col min="14594" max="14594" width="40.7109375" style="223" customWidth="1"/>
    <col min="14595" max="14599" width="22.7109375" style="223" customWidth="1"/>
    <col min="14600" max="14600" width="21.7109375" style="223" customWidth="1"/>
    <col min="14601" max="14848" width="9.140625" style="223"/>
    <col min="14849" max="14849" width="3.85546875" style="223" customWidth="1"/>
    <col min="14850" max="14850" width="40.7109375" style="223" customWidth="1"/>
    <col min="14851" max="14855" width="22.7109375" style="223" customWidth="1"/>
    <col min="14856" max="14856" width="21.7109375" style="223" customWidth="1"/>
    <col min="14857" max="15104" width="9.140625" style="223"/>
    <col min="15105" max="15105" width="3.85546875" style="223" customWidth="1"/>
    <col min="15106" max="15106" width="40.7109375" style="223" customWidth="1"/>
    <col min="15107" max="15111" width="22.7109375" style="223" customWidth="1"/>
    <col min="15112" max="15112" width="21.7109375" style="223" customWidth="1"/>
    <col min="15113" max="15360" width="9.140625" style="223"/>
    <col min="15361" max="15361" width="3.85546875" style="223" customWidth="1"/>
    <col min="15362" max="15362" width="40.7109375" style="223" customWidth="1"/>
    <col min="15363" max="15367" width="22.7109375" style="223" customWidth="1"/>
    <col min="15368" max="15368" width="21.7109375" style="223" customWidth="1"/>
    <col min="15369" max="15616" width="9.140625" style="223"/>
    <col min="15617" max="15617" width="3.85546875" style="223" customWidth="1"/>
    <col min="15618" max="15618" width="40.7109375" style="223" customWidth="1"/>
    <col min="15619" max="15623" width="22.7109375" style="223" customWidth="1"/>
    <col min="15624" max="15624" width="21.7109375" style="223" customWidth="1"/>
    <col min="15625" max="15872" width="9.140625" style="223"/>
    <col min="15873" max="15873" width="3.85546875" style="223" customWidth="1"/>
    <col min="15874" max="15874" width="40.7109375" style="223" customWidth="1"/>
    <col min="15875" max="15879" width="22.7109375" style="223" customWidth="1"/>
    <col min="15880" max="15880" width="21.7109375" style="223" customWidth="1"/>
    <col min="15881" max="16128" width="9.140625" style="223"/>
    <col min="16129" max="16129" width="3.85546875" style="223" customWidth="1"/>
    <col min="16130" max="16130" width="40.7109375" style="223" customWidth="1"/>
    <col min="16131" max="16135" width="22.7109375" style="223" customWidth="1"/>
    <col min="16136" max="16136" width="21.7109375" style="223" customWidth="1"/>
    <col min="16137" max="16384" width="9.140625" style="223"/>
  </cols>
  <sheetData>
    <row r="1" spans="1:9" s="219" customFormat="1" ht="24" customHeight="1">
      <c r="A1" s="216" t="s">
        <v>131</v>
      </c>
      <c r="B1" s="217"/>
      <c r="C1" s="218"/>
      <c r="D1" s="218"/>
      <c r="E1" s="218"/>
      <c r="F1" s="218"/>
      <c r="G1" s="218"/>
      <c r="H1" s="218"/>
    </row>
    <row r="2" spans="1:9" ht="18.75">
      <c r="A2" s="220" t="s">
        <v>180</v>
      </c>
      <c r="B2" s="220"/>
      <c r="C2" s="222"/>
      <c r="D2" s="222"/>
      <c r="E2" s="222"/>
      <c r="F2" s="222"/>
      <c r="G2" s="222"/>
      <c r="H2" s="222"/>
    </row>
    <row r="3" spans="1:9" ht="18.75">
      <c r="A3" s="220"/>
      <c r="B3" s="220"/>
      <c r="C3" s="222"/>
      <c r="D3" s="222"/>
      <c r="E3" s="222"/>
      <c r="F3" s="222"/>
      <c r="G3" s="222"/>
      <c r="H3" s="222"/>
    </row>
    <row r="4" spans="1:9" s="224" customFormat="1" ht="31.5" customHeight="1">
      <c r="A4" s="384" t="s">
        <v>242</v>
      </c>
      <c r="B4" s="384"/>
      <c r="C4" s="384"/>
      <c r="D4" s="384"/>
      <c r="E4" s="384"/>
      <c r="F4" s="385"/>
      <c r="G4" s="385"/>
      <c r="H4" s="385"/>
    </row>
    <row r="5" spans="1:9" s="224" customFormat="1" ht="18.75" customHeight="1">
      <c r="A5" s="225"/>
      <c r="B5" s="225"/>
      <c r="C5" s="222"/>
      <c r="D5" s="222"/>
      <c r="E5" s="222"/>
      <c r="F5" s="222"/>
      <c r="G5" s="222"/>
      <c r="H5" s="222"/>
    </row>
    <row r="6" spans="1:9" ht="20.25" customHeight="1">
      <c r="A6" s="226"/>
      <c r="B6" s="227"/>
      <c r="C6" s="222"/>
      <c r="D6" s="222"/>
      <c r="E6" s="228"/>
      <c r="F6" s="228"/>
      <c r="G6" s="228"/>
      <c r="H6" s="228"/>
    </row>
    <row r="7" spans="1:9" s="224" customFormat="1" ht="19.5" customHeight="1">
      <c r="A7" s="229" t="s">
        <v>133</v>
      </c>
      <c r="B7" s="225"/>
      <c r="C7" s="222"/>
      <c r="D7" s="222"/>
      <c r="E7" s="230"/>
      <c r="F7" s="230"/>
      <c r="G7" s="230"/>
      <c r="H7" s="231"/>
    </row>
    <row r="8" spans="1:9" s="224" customFormat="1" ht="19.5" customHeight="1" thickBot="1">
      <c r="A8" s="276"/>
      <c r="B8" s="232"/>
      <c r="C8" s="232"/>
      <c r="D8" s="232"/>
      <c r="E8" s="232"/>
      <c r="F8" s="232"/>
      <c r="G8" s="232"/>
      <c r="H8" s="232"/>
    </row>
    <row r="9" spans="1:9" s="237" customFormat="1" ht="19.5" customHeight="1" thickBot="1">
      <c r="A9" s="233"/>
      <c r="B9" s="233"/>
      <c r="C9" s="234" t="s">
        <v>134</v>
      </c>
      <c r="D9" s="235"/>
      <c r="E9" s="234" t="s">
        <v>135</v>
      </c>
      <c r="F9" s="235"/>
      <c r="G9" s="234" t="s">
        <v>136</v>
      </c>
      <c r="H9" s="235"/>
      <c r="I9" s="236"/>
    </row>
    <row r="10" spans="1:9" s="224" customFormat="1" ht="15.75">
      <c r="A10" s="238"/>
      <c r="B10" s="239" t="s">
        <v>181</v>
      </c>
      <c r="C10" s="240" t="s">
        <v>138</v>
      </c>
      <c r="D10" s="241"/>
      <c r="E10" s="240" t="s">
        <v>138</v>
      </c>
      <c r="F10" s="241"/>
      <c r="G10" s="241" t="s">
        <v>138</v>
      </c>
      <c r="H10" s="241"/>
    </row>
    <row r="11" spans="1:9" s="224" customFormat="1" ht="18" customHeight="1">
      <c r="A11" s="242"/>
      <c r="B11" s="243" t="s">
        <v>139</v>
      </c>
      <c r="C11" s="244"/>
      <c r="D11" s="245"/>
      <c r="E11" s="244"/>
      <c r="F11" s="245"/>
      <c r="G11" s="244"/>
      <c r="H11" s="245"/>
    </row>
    <row r="12" spans="1:9" s="224" customFormat="1" ht="18" customHeight="1">
      <c r="A12" s="242"/>
      <c r="B12" s="243" t="s">
        <v>140</v>
      </c>
      <c r="C12" s="246"/>
      <c r="D12" s="247"/>
      <c r="E12" s="246"/>
      <c r="F12" s="247"/>
      <c r="G12" s="246"/>
      <c r="H12" s="247"/>
    </row>
    <row r="13" spans="1:9" s="224" customFormat="1" ht="16.5" thickBot="1">
      <c r="A13" s="248"/>
      <c r="B13" s="249" t="s">
        <v>141</v>
      </c>
      <c r="C13" s="250"/>
      <c r="D13" s="251"/>
      <c r="E13" s="250"/>
      <c r="F13" s="251"/>
      <c r="G13" s="250"/>
      <c r="H13" s="251"/>
    </row>
    <row r="14" spans="1:9" s="224" customFormat="1" ht="18" customHeight="1" thickTop="1">
      <c r="A14" s="252" t="s">
        <v>142</v>
      </c>
      <c r="B14" s="253"/>
      <c r="C14" s="254" t="s">
        <v>143</v>
      </c>
      <c r="D14" s="255" t="s">
        <v>144</v>
      </c>
      <c r="E14" s="254" t="s">
        <v>145</v>
      </c>
      <c r="F14" s="255" t="s">
        <v>146</v>
      </c>
      <c r="G14" s="254" t="s">
        <v>147</v>
      </c>
      <c r="H14" s="255" t="s">
        <v>148</v>
      </c>
    </row>
    <row r="15" spans="1:9" ht="18" customHeight="1">
      <c r="A15" s="256" t="s">
        <v>80</v>
      </c>
      <c r="B15" s="257" t="s">
        <v>149</v>
      </c>
      <c r="C15" s="258"/>
      <c r="D15" s="259"/>
      <c r="E15" s="258"/>
      <c r="F15" s="259"/>
      <c r="G15" s="258"/>
      <c r="H15" s="259"/>
    </row>
    <row r="16" spans="1:9" ht="18" customHeight="1">
      <c r="A16" s="260" t="s">
        <v>82</v>
      </c>
      <c r="B16" s="261" t="s">
        <v>150</v>
      </c>
      <c r="C16" s="262"/>
      <c r="D16" s="263"/>
      <c r="E16" s="262"/>
      <c r="F16" s="263"/>
      <c r="G16" s="262"/>
      <c r="H16" s="263"/>
    </row>
    <row r="17" spans="1:10" ht="18" customHeight="1">
      <c r="A17" s="260" t="s">
        <v>151</v>
      </c>
      <c r="B17" s="261" t="s">
        <v>152</v>
      </c>
      <c r="C17" s="262"/>
      <c r="D17" s="263"/>
      <c r="E17" s="262"/>
      <c r="F17" s="263"/>
      <c r="G17" s="262"/>
      <c r="H17" s="263"/>
    </row>
    <row r="18" spans="1:10" ht="18" customHeight="1">
      <c r="A18" s="260" t="s">
        <v>153</v>
      </c>
      <c r="B18" s="261" t="s">
        <v>154</v>
      </c>
      <c r="C18" s="262"/>
      <c r="D18" s="263"/>
      <c r="E18" s="262"/>
      <c r="F18" s="263"/>
      <c r="G18" s="262"/>
      <c r="H18" s="263"/>
    </row>
    <row r="19" spans="1:10" ht="18" customHeight="1">
      <c r="A19" s="260" t="s">
        <v>155</v>
      </c>
      <c r="B19" s="261" t="s">
        <v>156</v>
      </c>
      <c r="C19" s="262"/>
      <c r="D19" s="263"/>
      <c r="E19" s="262"/>
      <c r="F19" s="263"/>
      <c r="G19" s="262"/>
      <c r="H19" s="263"/>
    </row>
    <row r="20" spans="1:10" ht="18" customHeight="1">
      <c r="A20" s="260" t="s">
        <v>157</v>
      </c>
      <c r="B20" s="261" t="s">
        <v>158</v>
      </c>
      <c r="C20" s="262"/>
      <c r="D20" s="263"/>
      <c r="E20" s="262"/>
      <c r="F20" s="263"/>
      <c r="G20" s="262"/>
      <c r="H20" s="263"/>
    </row>
    <row r="21" spans="1:10" ht="18" customHeight="1">
      <c r="A21" s="256" t="s">
        <v>159</v>
      </c>
      <c r="B21" s="261" t="s">
        <v>160</v>
      </c>
      <c r="C21" s="262"/>
      <c r="D21" s="263"/>
      <c r="E21" s="262"/>
      <c r="F21" s="263"/>
      <c r="G21" s="262"/>
      <c r="H21" s="263"/>
    </row>
    <row r="22" spans="1:10" ht="18" customHeight="1">
      <c r="A22" s="256" t="s">
        <v>161</v>
      </c>
      <c r="B22" s="257" t="s">
        <v>162</v>
      </c>
      <c r="C22" s="262"/>
      <c r="D22" s="263"/>
      <c r="E22" s="262"/>
      <c r="F22" s="263"/>
      <c r="G22" s="262"/>
      <c r="H22" s="263"/>
    </row>
    <row r="23" spans="1:10" ht="18" customHeight="1">
      <c r="A23" s="256" t="s">
        <v>163</v>
      </c>
      <c r="B23" s="257" t="s">
        <v>164</v>
      </c>
      <c r="C23" s="258"/>
      <c r="D23" s="259"/>
      <c r="E23" s="258"/>
      <c r="F23" s="259"/>
      <c r="G23" s="258"/>
      <c r="H23" s="259"/>
    </row>
    <row r="24" spans="1:10" ht="18" customHeight="1">
      <c r="A24" s="256" t="s">
        <v>165</v>
      </c>
      <c r="B24" s="257" t="s">
        <v>166</v>
      </c>
      <c r="C24" s="258"/>
      <c r="D24" s="259"/>
      <c r="E24" s="258"/>
      <c r="F24" s="259"/>
      <c r="G24" s="258"/>
      <c r="H24" s="259"/>
    </row>
    <row r="25" spans="1:10" ht="18" customHeight="1">
      <c r="A25" s="256" t="s">
        <v>167</v>
      </c>
      <c r="B25" s="257" t="s">
        <v>168</v>
      </c>
      <c r="C25" s="258"/>
      <c r="D25" s="259"/>
      <c r="E25" s="258"/>
      <c r="F25" s="259"/>
      <c r="G25" s="258"/>
      <c r="H25" s="259"/>
    </row>
    <row r="26" spans="1:10" ht="18" customHeight="1">
      <c r="A26" s="256" t="s">
        <v>169</v>
      </c>
      <c r="B26" s="257" t="s">
        <v>170</v>
      </c>
      <c r="C26" s="258"/>
      <c r="D26" s="259"/>
      <c r="E26" s="258"/>
      <c r="F26" s="259"/>
      <c r="G26" s="258"/>
      <c r="H26" s="259"/>
    </row>
    <row r="27" spans="1:10" ht="18" customHeight="1">
      <c r="A27" s="256" t="s">
        <v>171</v>
      </c>
      <c r="B27" s="257" t="s">
        <v>172</v>
      </c>
      <c r="C27" s="258"/>
      <c r="D27" s="259"/>
      <c r="E27" s="258"/>
      <c r="F27" s="259"/>
      <c r="G27" s="258"/>
      <c r="H27" s="259"/>
    </row>
    <row r="28" spans="1:10" ht="18" customHeight="1">
      <c r="A28" s="256" t="s">
        <v>173</v>
      </c>
      <c r="B28" s="257" t="s">
        <v>174</v>
      </c>
      <c r="C28" s="262"/>
      <c r="D28" s="263"/>
      <c r="E28" s="262"/>
      <c r="F28" s="263"/>
      <c r="G28" s="262"/>
      <c r="H28" s="263"/>
    </row>
    <row r="29" spans="1:10" ht="18" customHeight="1" thickBot="1">
      <c r="A29" s="260" t="s">
        <v>175</v>
      </c>
      <c r="B29" s="261" t="s">
        <v>176</v>
      </c>
      <c r="C29" s="262"/>
      <c r="D29" s="263"/>
      <c r="E29" s="262"/>
      <c r="F29" s="263"/>
      <c r="G29" s="262"/>
      <c r="H29" s="263"/>
    </row>
    <row r="30" spans="1:10" s="224" customFormat="1" ht="18" customHeight="1" thickTop="1">
      <c r="A30" s="252" t="s">
        <v>177</v>
      </c>
      <c r="B30" s="253"/>
      <c r="C30" s="254" t="s">
        <v>143</v>
      </c>
      <c r="D30" s="255" t="s">
        <v>144</v>
      </c>
      <c r="E30" s="254" t="s">
        <v>145</v>
      </c>
      <c r="F30" s="255" t="s">
        <v>146</v>
      </c>
      <c r="G30" s="254" t="s">
        <v>147</v>
      </c>
      <c r="H30" s="255" t="s">
        <v>148</v>
      </c>
    </row>
    <row r="31" spans="1:10" ht="18" customHeight="1">
      <c r="A31" s="256" t="s">
        <v>80</v>
      </c>
      <c r="B31" s="257" t="s">
        <v>149</v>
      </c>
      <c r="C31" s="258"/>
      <c r="D31" s="259"/>
      <c r="E31" s="258"/>
      <c r="F31" s="259"/>
      <c r="G31" s="258"/>
      <c r="H31" s="259"/>
      <c r="J31" s="264"/>
    </row>
    <row r="32" spans="1:10" ht="18" customHeight="1">
      <c r="A32" s="256" t="s">
        <v>82</v>
      </c>
      <c r="B32" s="257" t="s">
        <v>150</v>
      </c>
      <c r="C32" s="265"/>
      <c r="D32" s="266"/>
      <c r="E32" s="265"/>
      <c r="F32" s="266"/>
      <c r="G32" s="265"/>
      <c r="H32" s="266"/>
    </row>
    <row r="33" spans="1:8" ht="18" customHeight="1">
      <c r="A33" s="260" t="s">
        <v>151</v>
      </c>
      <c r="B33" s="261" t="s">
        <v>152</v>
      </c>
      <c r="C33" s="262"/>
      <c r="D33" s="263"/>
      <c r="E33" s="262"/>
      <c r="F33" s="263"/>
      <c r="G33" s="262"/>
      <c r="H33" s="263"/>
    </row>
    <row r="34" spans="1:8" ht="18" customHeight="1">
      <c r="A34" s="260" t="s">
        <v>153</v>
      </c>
      <c r="B34" s="261" t="s">
        <v>154</v>
      </c>
      <c r="C34" s="267"/>
      <c r="D34" s="268"/>
      <c r="E34" s="267"/>
      <c r="F34" s="268"/>
      <c r="G34" s="267"/>
      <c r="H34" s="268"/>
    </row>
    <row r="35" spans="1:8" ht="18" customHeight="1">
      <c r="A35" s="260" t="s">
        <v>155</v>
      </c>
      <c r="B35" s="261" t="s">
        <v>156</v>
      </c>
      <c r="C35" s="267"/>
      <c r="D35" s="268"/>
      <c r="E35" s="267"/>
      <c r="F35" s="268"/>
      <c r="G35" s="267"/>
      <c r="H35" s="268"/>
    </row>
    <row r="36" spans="1:8" ht="18" customHeight="1">
      <c r="A36" s="260" t="s">
        <v>157</v>
      </c>
      <c r="B36" s="261" t="s">
        <v>158</v>
      </c>
      <c r="C36" s="267"/>
      <c r="D36" s="268"/>
      <c r="E36" s="267"/>
      <c r="F36" s="268"/>
      <c r="G36" s="267"/>
      <c r="H36" s="268"/>
    </row>
    <row r="37" spans="1:8" ht="18" customHeight="1">
      <c r="A37" s="256" t="s">
        <v>159</v>
      </c>
      <c r="B37" s="261" t="s">
        <v>160</v>
      </c>
      <c r="C37" s="267"/>
      <c r="D37" s="268"/>
      <c r="E37" s="267"/>
      <c r="F37" s="268"/>
      <c r="G37" s="267"/>
      <c r="H37" s="268"/>
    </row>
    <row r="38" spans="1:8" ht="18" customHeight="1">
      <c r="A38" s="256" t="s">
        <v>161</v>
      </c>
      <c r="B38" s="257" t="s">
        <v>162</v>
      </c>
      <c r="C38" s="267"/>
      <c r="D38" s="268"/>
      <c r="E38" s="267"/>
      <c r="F38" s="268"/>
      <c r="G38" s="267"/>
      <c r="H38" s="268"/>
    </row>
    <row r="39" spans="1:8" ht="18" customHeight="1">
      <c r="A39" s="256" t="s">
        <v>163</v>
      </c>
      <c r="B39" s="257" t="s">
        <v>164</v>
      </c>
      <c r="C39" s="265"/>
      <c r="D39" s="266"/>
      <c r="E39" s="265"/>
      <c r="F39" s="266"/>
      <c r="G39" s="265"/>
      <c r="H39" s="266"/>
    </row>
    <row r="40" spans="1:8" ht="18" customHeight="1">
      <c r="A40" s="256" t="s">
        <v>165</v>
      </c>
      <c r="B40" s="257" t="s">
        <v>166</v>
      </c>
      <c r="C40" s="258"/>
      <c r="D40" s="259"/>
      <c r="E40" s="258"/>
      <c r="F40" s="259"/>
      <c r="G40" s="258"/>
      <c r="H40" s="259"/>
    </row>
    <row r="41" spans="1:8" ht="18" customHeight="1">
      <c r="A41" s="256" t="s">
        <v>167</v>
      </c>
      <c r="B41" s="257" t="s">
        <v>168</v>
      </c>
      <c r="C41" s="265"/>
      <c r="D41" s="266"/>
      <c r="E41" s="265"/>
      <c r="F41" s="266"/>
      <c r="G41" s="265"/>
      <c r="H41" s="266"/>
    </row>
    <row r="42" spans="1:8" ht="18" customHeight="1">
      <c r="A42" s="256" t="s">
        <v>169</v>
      </c>
      <c r="B42" s="257" t="s">
        <v>170</v>
      </c>
      <c r="C42" s="267"/>
      <c r="D42" s="268"/>
      <c r="E42" s="267"/>
      <c r="F42" s="268"/>
      <c r="G42" s="267"/>
      <c r="H42" s="268"/>
    </row>
    <row r="43" spans="1:8" ht="18" customHeight="1">
      <c r="A43" s="256" t="s">
        <v>171</v>
      </c>
      <c r="B43" s="257" t="s">
        <v>172</v>
      </c>
      <c r="C43" s="265"/>
      <c r="D43" s="266"/>
      <c r="E43" s="265"/>
      <c r="F43" s="266"/>
      <c r="G43" s="265"/>
      <c r="H43" s="266"/>
    </row>
    <row r="44" spans="1:8" ht="18" customHeight="1">
      <c r="A44" s="256" t="s">
        <v>173</v>
      </c>
      <c r="B44" s="257" t="s">
        <v>174</v>
      </c>
      <c r="C44" s="265"/>
      <c r="D44" s="266"/>
      <c r="E44" s="265"/>
      <c r="F44" s="266"/>
      <c r="G44" s="265"/>
      <c r="H44" s="266"/>
    </row>
    <row r="45" spans="1:8" ht="18" customHeight="1" thickBot="1">
      <c r="A45" s="269" t="s">
        <v>175</v>
      </c>
      <c r="B45" s="270" t="s">
        <v>176</v>
      </c>
      <c r="C45" s="271"/>
      <c r="D45" s="272"/>
      <c r="E45" s="271"/>
      <c r="F45" s="272"/>
      <c r="G45" s="271"/>
      <c r="H45" s="272"/>
    </row>
    <row r="46" spans="1:8" ht="13.5" thickTop="1"/>
    <row r="47" spans="1:8">
      <c r="A47" s="228"/>
      <c r="B47" s="228"/>
      <c r="C47" s="228"/>
      <c r="D47" s="228"/>
      <c r="E47" s="228"/>
      <c r="F47" s="228"/>
      <c r="G47" s="228"/>
      <c r="H47" s="228"/>
    </row>
  </sheetData>
  <mergeCells count="1">
    <mergeCell ref="A4:H4"/>
  </mergeCells>
  <dataValidations count="1">
    <dataValidation type="decimal" allowBlank="1" showInputMessage="1" showErrorMessage="1" sqref="C15:H29 IY15:JD29 SU15:SZ29 ACQ15:ACV29 AMM15:AMR29 AWI15:AWN29 BGE15:BGJ29 BQA15:BQF29 BZW15:CAB29 CJS15:CJX29 CTO15:CTT29 DDK15:DDP29 DNG15:DNL29 DXC15:DXH29 EGY15:EHD29 EQU15:EQZ29 FAQ15:FAV29 FKM15:FKR29 FUI15:FUN29 GEE15:GEJ29 GOA15:GOF29 GXW15:GYB29 HHS15:HHX29 HRO15:HRT29 IBK15:IBP29 ILG15:ILL29 IVC15:IVH29 JEY15:JFD29 JOU15:JOZ29 JYQ15:JYV29 KIM15:KIR29 KSI15:KSN29 LCE15:LCJ29 LMA15:LMF29 LVW15:LWB29 MFS15:MFX29 MPO15:MPT29 MZK15:MZP29 NJG15:NJL29 NTC15:NTH29 OCY15:ODD29 OMU15:OMZ29 OWQ15:OWV29 PGM15:PGR29 PQI15:PQN29 QAE15:QAJ29 QKA15:QKF29 QTW15:QUB29 RDS15:RDX29 RNO15:RNT29 RXK15:RXP29 SHG15:SHL29 SRC15:SRH29 TAY15:TBD29 TKU15:TKZ29 TUQ15:TUV29 UEM15:UER29 UOI15:UON29 UYE15:UYJ29 VIA15:VIF29 VRW15:VSB29 WBS15:WBX29 WLO15:WLT29 WVK15:WVP29 C65551:H65565 IY65551:JD65565 SU65551:SZ65565 ACQ65551:ACV65565 AMM65551:AMR65565 AWI65551:AWN65565 BGE65551:BGJ65565 BQA65551:BQF65565 BZW65551:CAB65565 CJS65551:CJX65565 CTO65551:CTT65565 DDK65551:DDP65565 DNG65551:DNL65565 DXC65551:DXH65565 EGY65551:EHD65565 EQU65551:EQZ65565 FAQ65551:FAV65565 FKM65551:FKR65565 FUI65551:FUN65565 GEE65551:GEJ65565 GOA65551:GOF65565 GXW65551:GYB65565 HHS65551:HHX65565 HRO65551:HRT65565 IBK65551:IBP65565 ILG65551:ILL65565 IVC65551:IVH65565 JEY65551:JFD65565 JOU65551:JOZ65565 JYQ65551:JYV65565 KIM65551:KIR65565 KSI65551:KSN65565 LCE65551:LCJ65565 LMA65551:LMF65565 LVW65551:LWB65565 MFS65551:MFX65565 MPO65551:MPT65565 MZK65551:MZP65565 NJG65551:NJL65565 NTC65551:NTH65565 OCY65551:ODD65565 OMU65551:OMZ65565 OWQ65551:OWV65565 PGM65551:PGR65565 PQI65551:PQN65565 QAE65551:QAJ65565 QKA65551:QKF65565 QTW65551:QUB65565 RDS65551:RDX65565 RNO65551:RNT65565 RXK65551:RXP65565 SHG65551:SHL65565 SRC65551:SRH65565 TAY65551:TBD65565 TKU65551:TKZ65565 TUQ65551:TUV65565 UEM65551:UER65565 UOI65551:UON65565 UYE65551:UYJ65565 VIA65551:VIF65565 VRW65551:VSB65565 WBS65551:WBX65565 WLO65551:WLT65565 WVK65551:WVP65565 C131087:H131101 IY131087:JD131101 SU131087:SZ131101 ACQ131087:ACV131101 AMM131087:AMR131101 AWI131087:AWN131101 BGE131087:BGJ131101 BQA131087:BQF131101 BZW131087:CAB131101 CJS131087:CJX131101 CTO131087:CTT131101 DDK131087:DDP131101 DNG131087:DNL131101 DXC131087:DXH131101 EGY131087:EHD131101 EQU131087:EQZ131101 FAQ131087:FAV131101 FKM131087:FKR131101 FUI131087:FUN131101 GEE131087:GEJ131101 GOA131087:GOF131101 GXW131087:GYB131101 HHS131087:HHX131101 HRO131087:HRT131101 IBK131087:IBP131101 ILG131087:ILL131101 IVC131087:IVH131101 JEY131087:JFD131101 JOU131087:JOZ131101 JYQ131087:JYV131101 KIM131087:KIR131101 KSI131087:KSN131101 LCE131087:LCJ131101 LMA131087:LMF131101 LVW131087:LWB131101 MFS131087:MFX131101 MPO131087:MPT131101 MZK131087:MZP131101 NJG131087:NJL131101 NTC131087:NTH131101 OCY131087:ODD131101 OMU131087:OMZ131101 OWQ131087:OWV131101 PGM131087:PGR131101 PQI131087:PQN131101 QAE131087:QAJ131101 QKA131087:QKF131101 QTW131087:QUB131101 RDS131087:RDX131101 RNO131087:RNT131101 RXK131087:RXP131101 SHG131087:SHL131101 SRC131087:SRH131101 TAY131087:TBD131101 TKU131087:TKZ131101 TUQ131087:TUV131101 UEM131087:UER131101 UOI131087:UON131101 UYE131087:UYJ131101 VIA131087:VIF131101 VRW131087:VSB131101 WBS131087:WBX131101 WLO131087:WLT131101 WVK131087:WVP131101 C196623:H196637 IY196623:JD196637 SU196623:SZ196637 ACQ196623:ACV196637 AMM196623:AMR196637 AWI196623:AWN196637 BGE196623:BGJ196637 BQA196623:BQF196637 BZW196623:CAB196637 CJS196623:CJX196637 CTO196623:CTT196637 DDK196623:DDP196637 DNG196623:DNL196637 DXC196623:DXH196637 EGY196623:EHD196637 EQU196623:EQZ196637 FAQ196623:FAV196637 FKM196623:FKR196637 FUI196623:FUN196637 GEE196623:GEJ196637 GOA196623:GOF196637 GXW196623:GYB196637 HHS196623:HHX196637 HRO196623:HRT196637 IBK196623:IBP196637 ILG196623:ILL196637 IVC196623:IVH196637 JEY196623:JFD196637 JOU196623:JOZ196637 JYQ196623:JYV196637 KIM196623:KIR196637 KSI196623:KSN196637 LCE196623:LCJ196637 LMA196623:LMF196637 LVW196623:LWB196637 MFS196623:MFX196637 MPO196623:MPT196637 MZK196623:MZP196637 NJG196623:NJL196637 NTC196623:NTH196637 OCY196623:ODD196637 OMU196623:OMZ196637 OWQ196623:OWV196637 PGM196623:PGR196637 PQI196623:PQN196637 QAE196623:QAJ196637 QKA196623:QKF196637 QTW196623:QUB196637 RDS196623:RDX196637 RNO196623:RNT196637 RXK196623:RXP196637 SHG196623:SHL196637 SRC196623:SRH196637 TAY196623:TBD196637 TKU196623:TKZ196637 TUQ196623:TUV196637 UEM196623:UER196637 UOI196623:UON196637 UYE196623:UYJ196637 VIA196623:VIF196637 VRW196623:VSB196637 WBS196623:WBX196637 WLO196623:WLT196637 WVK196623:WVP196637 C262159:H262173 IY262159:JD262173 SU262159:SZ262173 ACQ262159:ACV262173 AMM262159:AMR262173 AWI262159:AWN262173 BGE262159:BGJ262173 BQA262159:BQF262173 BZW262159:CAB262173 CJS262159:CJX262173 CTO262159:CTT262173 DDK262159:DDP262173 DNG262159:DNL262173 DXC262159:DXH262173 EGY262159:EHD262173 EQU262159:EQZ262173 FAQ262159:FAV262173 FKM262159:FKR262173 FUI262159:FUN262173 GEE262159:GEJ262173 GOA262159:GOF262173 GXW262159:GYB262173 HHS262159:HHX262173 HRO262159:HRT262173 IBK262159:IBP262173 ILG262159:ILL262173 IVC262159:IVH262173 JEY262159:JFD262173 JOU262159:JOZ262173 JYQ262159:JYV262173 KIM262159:KIR262173 KSI262159:KSN262173 LCE262159:LCJ262173 LMA262159:LMF262173 LVW262159:LWB262173 MFS262159:MFX262173 MPO262159:MPT262173 MZK262159:MZP262173 NJG262159:NJL262173 NTC262159:NTH262173 OCY262159:ODD262173 OMU262159:OMZ262173 OWQ262159:OWV262173 PGM262159:PGR262173 PQI262159:PQN262173 QAE262159:QAJ262173 QKA262159:QKF262173 QTW262159:QUB262173 RDS262159:RDX262173 RNO262159:RNT262173 RXK262159:RXP262173 SHG262159:SHL262173 SRC262159:SRH262173 TAY262159:TBD262173 TKU262159:TKZ262173 TUQ262159:TUV262173 UEM262159:UER262173 UOI262159:UON262173 UYE262159:UYJ262173 VIA262159:VIF262173 VRW262159:VSB262173 WBS262159:WBX262173 WLO262159:WLT262173 WVK262159:WVP262173 C327695:H327709 IY327695:JD327709 SU327695:SZ327709 ACQ327695:ACV327709 AMM327695:AMR327709 AWI327695:AWN327709 BGE327695:BGJ327709 BQA327695:BQF327709 BZW327695:CAB327709 CJS327695:CJX327709 CTO327695:CTT327709 DDK327695:DDP327709 DNG327695:DNL327709 DXC327695:DXH327709 EGY327695:EHD327709 EQU327695:EQZ327709 FAQ327695:FAV327709 FKM327695:FKR327709 FUI327695:FUN327709 GEE327695:GEJ327709 GOA327695:GOF327709 GXW327695:GYB327709 HHS327695:HHX327709 HRO327695:HRT327709 IBK327695:IBP327709 ILG327695:ILL327709 IVC327695:IVH327709 JEY327695:JFD327709 JOU327695:JOZ327709 JYQ327695:JYV327709 KIM327695:KIR327709 KSI327695:KSN327709 LCE327695:LCJ327709 LMA327695:LMF327709 LVW327695:LWB327709 MFS327695:MFX327709 MPO327695:MPT327709 MZK327695:MZP327709 NJG327695:NJL327709 NTC327695:NTH327709 OCY327695:ODD327709 OMU327695:OMZ327709 OWQ327695:OWV327709 PGM327695:PGR327709 PQI327695:PQN327709 QAE327695:QAJ327709 QKA327695:QKF327709 QTW327695:QUB327709 RDS327695:RDX327709 RNO327695:RNT327709 RXK327695:RXP327709 SHG327695:SHL327709 SRC327695:SRH327709 TAY327695:TBD327709 TKU327695:TKZ327709 TUQ327695:TUV327709 UEM327695:UER327709 UOI327695:UON327709 UYE327695:UYJ327709 VIA327695:VIF327709 VRW327695:VSB327709 WBS327695:WBX327709 WLO327695:WLT327709 WVK327695:WVP327709 C393231:H393245 IY393231:JD393245 SU393231:SZ393245 ACQ393231:ACV393245 AMM393231:AMR393245 AWI393231:AWN393245 BGE393231:BGJ393245 BQA393231:BQF393245 BZW393231:CAB393245 CJS393231:CJX393245 CTO393231:CTT393245 DDK393231:DDP393245 DNG393231:DNL393245 DXC393231:DXH393245 EGY393231:EHD393245 EQU393231:EQZ393245 FAQ393231:FAV393245 FKM393231:FKR393245 FUI393231:FUN393245 GEE393231:GEJ393245 GOA393231:GOF393245 GXW393231:GYB393245 HHS393231:HHX393245 HRO393231:HRT393245 IBK393231:IBP393245 ILG393231:ILL393245 IVC393231:IVH393245 JEY393231:JFD393245 JOU393231:JOZ393245 JYQ393231:JYV393245 KIM393231:KIR393245 KSI393231:KSN393245 LCE393231:LCJ393245 LMA393231:LMF393245 LVW393231:LWB393245 MFS393231:MFX393245 MPO393231:MPT393245 MZK393231:MZP393245 NJG393231:NJL393245 NTC393231:NTH393245 OCY393231:ODD393245 OMU393231:OMZ393245 OWQ393231:OWV393245 PGM393231:PGR393245 PQI393231:PQN393245 QAE393231:QAJ393245 QKA393231:QKF393245 QTW393231:QUB393245 RDS393231:RDX393245 RNO393231:RNT393245 RXK393231:RXP393245 SHG393231:SHL393245 SRC393231:SRH393245 TAY393231:TBD393245 TKU393231:TKZ393245 TUQ393231:TUV393245 UEM393231:UER393245 UOI393231:UON393245 UYE393231:UYJ393245 VIA393231:VIF393245 VRW393231:VSB393245 WBS393231:WBX393245 WLO393231:WLT393245 WVK393231:WVP393245 C458767:H458781 IY458767:JD458781 SU458767:SZ458781 ACQ458767:ACV458781 AMM458767:AMR458781 AWI458767:AWN458781 BGE458767:BGJ458781 BQA458767:BQF458781 BZW458767:CAB458781 CJS458767:CJX458781 CTO458767:CTT458781 DDK458767:DDP458781 DNG458767:DNL458781 DXC458767:DXH458781 EGY458767:EHD458781 EQU458767:EQZ458781 FAQ458767:FAV458781 FKM458767:FKR458781 FUI458767:FUN458781 GEE458767:GEJ458781 GOA458767:GOF458781 GXW458767:GYB458781 HHS458767:HHX458781 HRO458767:HRT458781 IBK458767:IBP458781 ILG458767:ILL458781 IVC458767:IVH458781 JEY458767:JFD458781 JOU458767:JOZ458781 JYQ458767:JYV458781 KIM458767:KIR458781 KSI458767:KSN458781 LCE458767:LCJ458781 LMA458767:LMF458781 LVW458767:LWB458781 MFS458767:MFX458781 MPO458767:MPT458781 MZK458767:MZP458781 NJG458767:NJL458781 NTC458767:NTH458781 OCY458767:ODD458781 OMU458767:OMZ458781 OWQ458767:OWV458781 PGM458767:PGR458781 PQI458767:PQN458781 QAE458767:QAJ458781 QKA458767:QKF458781 QTW458767:QUB458781 RDS458767:RDX458781 RNO458767:RNT458781 RXK458767:RXP458781 SHG458767:SHL458781 SRC458767:SRH458781 TAY458767:TBD458781 TKU458767:TKZ458781 TUQ458767:TUV458781 UEM458767:UER458781 UOI458767:UON458781 UYE458767:UYJ458781 VIA458767:VIF458781 VRW458767:VSB458781 WBS458767:WBX458781 WLO458767:WLT458781 WVK458767:WVP458781 C524303:H524317 IY524303:JD524317 SU524303:SZ524317 ACQ524303:ACV524317 AMM524303:AMR524317 AWI524303:AWN524317 BGE524303:BGJ524317 BQA524303:BQF524317 BZW524303:CAB524317 CJS524303:CJX524317 CTO524303:CTT524317 DDK524303:DDP524317 DNG524303:DNL524317 DXC524303:DXH524317 EGY524303:EHD524317 EQU524303:EQZ524317 FAQ524303:FAV524317 FKM524303:FKR524317 FUI524303:FUN524317 GEE524303:GEJ524317 GOA524303:GOF524317 GXW524303:GYB524317 HHS524303:HHX524317 HRO524303:HRT524317 IBK524303:IBP524317 ILG524303:ILL524317 IVC524303:IVH524317 JEY524303:JFD524317 JOU524303:JOZ524317 JYQ524303:JYV524317 KIM524303:KIR524317 KSI524303:KSN524317 LCE524303:LCJ524317 LMA524303:LMF524317 LVW524303:LWB524317 MFS524303:MFX524317 MPO524303:MPT524317 MZK524303:MZP524317 NJG524303:NJL524317 NTC524303:NTH524317 OCY524303:ODD524317 OMU524303:OMZ524317 OWQ524303:OWV524317 PGM524303:PGR524317 PQI524303:PQN524317 QAE524303:QAJ524317 QKA524303:QKF524317 QTW524303:QUB524317 RDS524303:RDX524317 RNO524303:RNT524317 RXK524303:RXP524317 SHG524303:SHL524317 SRC524303:SRH524317 TAY524303:TBD524317 TKU524303:TKZ524317 TUQ524303:TUV524317 UEM524303:UER524317 UOI524303:UON524317 UYE524303:UYJ524317 VIA524303:VIF524317 VRW524303:VSB524317 WBS524303:WBX524317 WLO524303:WLT524317 WVK524303:WVP524317 C589839:H589853 IY589839:JD589853 SU589839:SZ589853 ACQ589839:ACV589853 AMM589839:AMR589853 AWI589839:AWN589853 BGE589839:BGJ589853 BQA589839:BQF589853 BZW589839:CAB589853 CJS589839:CJX589853 CTO589839:CTT589853 DDK589839:DDP589853 DNG589839:DNL589853 DXC589839:DXH589853 EGY589839:EHD589853 EQU589839:EQZ589853 FAQ589839:FAV589853 FKM589839:FKR589853 FUI589839:FUN589853 GEE589839:GEJ589853 GOA589839:GOF589853 GXW589839:GYB589853 HHS589839:HHX589853 HRO589839:HRT589853 IBK589839:IBP589853 ILG589839:ILL589853 IVC589839:IVH589853 JEY589839:JFD589853 JOU589839:JOZ589853 JYQ589839:JYV589853 KIM589839:KIR589853 KSI589839:KSN589853 LCE589839:LCJ589853 LMA589839:LMF589853 LVW589839:LWB589853 MFS589839:MFX589853 MPO589839:MPT589853 MZK589839:MZP589853 NJG589839:NJL589853 NTC589839:NTH589853 OCY589839:ODD589853 OMU589839:OMZ589853 OWQ589839:OWV589853 PGM589839:PGR589853 PQI589839:PQN589853 QAE589839:QAJ589853 QKA589839:QKF589853 QTW589839:QUB589853 RDS589839:RDX589853 RNO589839:RNT589853 RXK589839:RXP589853 SHG589839:SHL589853 SRC589839:SRH589853 TAY589839:TBD589853 TKU589839:TKZ589853 TUQ589839:TUV589853 UEM589839:UER589853 UOI589839:UON589853 UYE589839:UYJ589853 VIA589839:VIF589853 VRW589839:VSB589853 WBS589839:WBX589853 WLO589839:WLT589853 WVK589839:WVP589853 C655375:H655389 IY655375:JD655389 SU655375:SZ655389 ACQ655375:ACV655389 AMM655375:AMR655389 AWI655375:AWN655389 BGE655375:BGJ655389 BQA655375:BQF655389 BZW655375:CAB655389 CJS655375:CJX655389 CTO655375:CTT655389 DDK655375:DDP655389 DNG655375:DNL655389 DXC655375:DXH655389 EGY655375:EHD655389 EQU655375:EQZ655389 FAQ655375:FAV655389 FKM655375:FKR655389 FUI655375:FUN655389 GEE655375:GEJ655389 GOA655375:GOF655389 GXW655375:GYB655389 HHS655375:HHX655389 HRO655375:HRT655389 IBK655375:IBP655389 ILG655375:ILL655389 IVC655375:IVH655389 JEY655375:JFD655389 JOU655375:JOZ655389 JYQ655375:JYV655389 KIM655375:KIR655389 KSI655375:KSN655389 LCE655375:LCJ655389 LMA655375:LMF655389 LVW655375:LWB655389 MFS655375:MFX655389 MPO655375:MPT655389 MZK655375:MZP655389 NJG655375:NJL655389 NTC655375:NTH655389 OCY655375:ODD655389 OMU655375:OMZ655389 OWQ655375:OWV655389 PGM655375:PGR655389 PQI655375:PQN655389 QAE655375:QAJ655389 QKA655375:QKF655389 QTW655375:QUB655389 RDS655375:RDX655389 RNO655375:RNT655389 RXK655375:RXP655389 SHG655375:SHL655389 SRC655375:SRH655389 TAY655375:TBD655389 TKU655375:TKZ655389 TUQ655375:TUV655389 UEM655375:UER655389 UOI655375:UON655389 UYE655375:UYJ655389 VIA655375:VIF655389 VRW655375:VSB655389 WBS655375:WBX655389 WLO655375:WLT655389 WVK655375:WVP655389 C720911:H720925 IY720911:JD720925 SU720911:SZ720925 ACQ720911:ACV720925 AMM720911:AMR720925 AWI720911:AWN720925 BGE720911:BGJ720925 BQA720911:BQF720925 BZW720911:CAB720925 CJS720911:CJX720925 CTO720911:CTT720925 DDK720911:DDP720925 DNG720911:DNL720925 DXC720911:DXH720925 EGY720911:EHD720925 EQU720911:EQZ720925 FAQ720911:FAV720925 FKM720911:FKR720925 FUI720911:FUN720925 GEE720911:GEJ720925 GOA720911:GOF720925 GXW720911:GYB720925 HHS720911:HHX720925 HRO720911:HRT720925 IBK720911:IBP720925 ILG720911:ILL720925 IVC720911:IVH720925 JEY720911:JFD720925 JOU720911:JOZ720925 JYQ720911:JYV720925 KIM720911:KIR720925 KSI720911:KSN720925 LCE720911:LCJ720925 LMA720911:LMF720925 LVW720911:LWB720925 MFS720911:MFX720925 MPO720911:MPT720925 MZK720911:MZP720925 NJG720911:NJL720925 NTC720911:NTH720925 OCY720911:ODD720925 OMU720911:OMZ720925 OWQ720911:OWV720925 PGM720911:PGR720925 PQI720911:PQN720925 QAE720911:QAJ720925 QKA720911:QKF720925 QTW720911:QUB720925 RDS720911:RDX720925 RNO720911:RNT720925 RXK720911:RXP720925 SHG720911:SHL720925 SRC720911:SRH720925 TAY720911:TBD720925 TKU720911:TKZ720925 TUQ720911:TUV720925 UEM720911:UER720925 UOI720911:UON720925 UYE720911:UYJ720925 VIA720911:VIF720925 VRW720911:VSB720925 WBS720911:WBX720925 WLO720911:WLT720925 WVK720911:WVP720925 C786447:H786461 IY786447:JD786461 SU786447:SZ786461 ACQ786447:ACV786461 AMM786447:AMR786461 AWI786447:AWN786461 BGE786447:BGJ786461 BQA786447:BQF786461 BZW786447:CAB786461 CJS786447:CJX786461 CTO786447:CTT786461 DDK786447:DDP786461 DNG786447:DNL786461 DXC786447:DXH786461 EGY786447:EHD786461 EQU786447:EQZ786461 FAQ786447:FAV786461 FKM786447:FKR786461 FUI786447:FUN786461 GEE786447:GEJ786461 GOA786447:GOF786461 GXW786447:GYB786461 HHS786447:HHX786461 HRO786447:HRT786461 IBK786447:IBP786461 ILG786447:ILL786461 IVC786447:IVH786461 JEY786447:JFD786461 JOU786447:JOZ786461 JYQ786447:JYV786461 KIM786447:KIR786461 KSI786447:KSN786461 LCE786447:LCJ786461 LMA786447:LMF786461 LVW786447:LWB786461 MFS786447:MFX786461 MPO786447:MPT786461 MZK786447:MZP786461 NJG786447:NJL786461 NTC786447:NTH786461 OCY786447:ODD786461 OMU786447:OMZ786461 OWQ786447:OWV786461 PGM786447:PGR786461 PQI786447:PQN786461 QAE786447:QAJ786461 QKA786447:QKF786461 QTW786447:QUB786461 RDS786447:RDX786461 RNO786447:RNT786461 RXK786447:RXP786461 SHG786447:SHL786461 SRC786447:SRH786461 TAY786447:TBD786461 TKU786447:TKZ786461 TUQ786447:TUV786461 UEM786447:UER786461 UOI786447:UON786461 UYE786447:UYJ786461 VIA786447:VIF786461 VRW786447:VSB786461 WBS786447:WBX786461 WLO786447:WLT786461 WVK786447:WVP786461 C851983:H851997 IY851983:JD851997 SU851983:SZ851997 ACQ851983:ACV851997 AMM851983:AMR851997 AWI851983:AWN851997 BGE851983:BGJ851997 BQA851983:BQF851997 BZW851983:CAB851997 CJS851983:CJX851997 CTO851983:CTT851997 DDK851983:DDP851997 DNG851983:DNL851997 DXC851983:DXH851997 EGY851983:EHD851997 EQU851983:EQZ851997 FAQ851983:FAV851997 FKM851983:FKR851997 FUI851983:FUN851997 GEE851983:GEJ851997 GOA851983:GOF851997 GXW851983:GYB851997 HHS851983:HHX851997 HRO851983:HRT851997 IBK851983:IBP851997 ILG851983:ILL851997 IVC851983:IVH851997 JEY851983:JFD851997 JOU851983:JOZ851997 JYQ851983:JYV851997 KIM851983:KIR851997 KSI851983:KSN851997 LCE851983:LCJ851997 LMA851983:LMF851997 LVW851983:LWB851997 MFS851983:MFX851997 MPO851983:MPT851997 MZK851983:MZP851997 NJG851983:NJL851997 NTC851983:NTH851997 OCY851983:ODD851997 OMU851983:OMZ851997 OWQ851983:OWV851997 PGM851983:PGR851997 PQI851983:PQN851997 QAE851983:QAJ851997 QKA851983:QKF851997 QTW851983:QUB851997 RDS851983:RDX851997 RNO851983:RNT851997 RXK851983:RXP851997 SHG851983:SHL851997 SRC851983:SRH851997 TAY851983:TBD851997 TKU851983:TKZ851997 TUQ851983:TUV851997 UEM851983:UER851997 UOI851983:UON851997 UYE851983:UYJ851997 VIA851983:VIF851997 VRW851983:VSB851997 WBS851983:WBX851997 WLO851983:WLT851997 WVK851983:WVP851997 C917519:H917533 IY917519:JD917533 SU917519:SZ917533 ACQ917519:ACV917533 AMM917519:AMR917533 AWI917519:AWN917533 BGE917519:BGJ917533 BQA917519:BQF917533 BZW917519:CAB917533 CJS917519:CJX917533 CTO917519:CTT917533 DDK917519:DDP917533 DNG917519:DNL917533 DXC917519:DXH917533 EGY917519:EHD917533 EQU917519:EQZ917533 FAQ917519:FAV917533 FKM917519:FKR917533 FUI917519:FUN917533 GEE917519:GEJ917533 GOA917519:GOF917533 GXW917519:GYB917533 HHS917519:HHX917533 HRO917519:HRT917533 IBK917519:IBP917533 ILG917519:ILL917533 IVC917519:IVH917533 JEY917519:JFD917533 JOU917519:JOZ917533 JYQ917519:JYV917533 KIM917519:KIR917533 KSI917519:KSN917533 LCE917519:LCJ917533 LMA917519:LMF917533 LVW917519:LWB917533 MFS917519:MFX917533 MPO917519:MPT917533 MZK917519:MZP917533 NJG917519:NJL917533 NTC917519:NTH917533 OCY917519:ODD917533 OMU917519:OMZ917533 OWQ917519:OWV917533 PGM917519:PGR917533 PQI917519:PQN917533 QAE917519:QAJ917533 QKA917519:QKF917533 QTW917519:QUB917533 RDS917519:RDX917533 RNO917519:RNT917533 RXK917519:RXP917533 SHG917519:SHL917533 SRC917519:SRH917533 TAY917519:TBD917533 TKU917519:TKZ917533 TUQ917519:TUV917533 UEM917519:UER917533 UOI917519:UON917533 UYE917519:UYJ917533 VIA917519:VIF917533 VRW917519:VSB917533 WBS917519:WBX917533 WLO917519:WLT917533 WVK917519:WVP917533 C983055:H983069 IY983055:JD983069 SU983055:SZ983069 ACQ983055:ACV983069 AMM983055:AMR983069 AWI983055:AWN983069 BGE983055:BGJ983069 BQA983055:BQF983069 BZW983055:CAB983069 CJS983055:CJX983069 CTO983055:CTT983069 DDK983055:DDP983069 DNG983055:DNL983069 DXC983055:DXH983069 EGY983055:EHD983069 EQU983055:EQZ983069 FAQ983055:FAV983069 FKM983055:FKR983069 FUI983055:FUN983069 GEE983055:GEJ983069 GOA983055:GOF983069 GXW983055:GYB983069 HHS983055:HHX983069 HRO983055:HRT983069 IBK983055:IBP983069 ILG983055:ILL983069 IVC983055:IVH983069 JEY983055:JFD983069 JOU983055:JOZ983069 JYQ983055:JYV983069 KIM983055:KIR983069 KSI983055:KSN983069 LCE983055:LCJ983069 LMA983055:LMF983069 LVW983055:LWB983069 MFS983055:MFX983069 MPO983055:MPT983069 MZK983055:MZP983069 NJG983055:NJL983069 NTC983055:NTH983069 OCY983055:ODD983069 OMU983055:OMZ983069 OWQ983055:OWV983069 PGM983055:PGR983069 PQI983055:PQN983069 QAE983055:QAJ983069 QKA983055:QKF983069 QTW983055:QUB983069 RDS983055:RDX983069 RNO983055:RNT983069 RXK983055:RXP983069 SHG983055:SHL983069 SRC983055:SRH983069 TAY983055:TBD983069 TKU983055:TKZ983069 TUQ983055:TUV983069 UEM983055:UER983069 UOI983055:UON983069 UYE983055:UYJ983069 VIA983055:VIF983069 VRW983055:VSB983069 WBS983055:WBX983069 WLO983055:WLT983069 WVK983055:WVP983069 C31:H45 IY31:JD45 SU31:SZ45 ACQ31:ACV45 AMM31:AMR45 AWI31:AWN45 BGE31:BGJ45 BQA31:BQF45 BZW31:CAB45 CJS31:CJX45 CTO31:CTT45 DDK31:DDP45 DNG31:DNL45 DXC31:DXH45 EGY31:EHD45 EQU31:EQZ45 FAQ31:FAV45 FKM31:FKR45 FUI31:FUN45 GEE31:GEJ45 GOA31:GOF45 GXW31:GYB45 HHS31:HHX45 HRO31:HRT45 IBK31:IBP45 ILG31:ILL45 IVC31:IVH45 JEY31:JFD45 JOU31:JOZ45 JYQ31:JYV45 KIM31:KIR45 KSI31:KSN45 LCE31:LCJ45 LMA31:LMF45 LVW31:LWB45 MFS31:MFX45 MPO31:MPT45 MZK31:MZP45 NJG31:NJL45 NTC31:NTH45 OCY31:ODD45 OMU31:OMZ45 OWQ31:OWV45 PGM31:PGR45 PQI31:PQN45 QAE31:QAJ45 QKA31:QKF45 QTW31:QUB45 RDS31:RDX45 RNO31:RNT45 RXK31:RXP45 SHG31:SHL45 SRC31:SRH45 TAY31:TBD45 TKU31:TKZ45 TUQ31:TUV45 UEM31:UER45 UOI31:UON45 UYE31:UYJ45 VIA31:VIF45 VRW31:VSB45 WBS31:WBX45 WLO31:WLT45 WVK31:WVP45 C65567:H65581 IY65567:JD65581 SU65567:SZ65581 ACQ65567:ACV65581 AMM65567:AMR65581 AWI65567:AWN65581 BGE65567:BGJ65581 BQA65567:BQF65581 BZW65567:CAB65581 CJS65567:CJX65581 CTO65567:CTT65581 DDK65567:DDP65581 DNG65567:DNL65581 DXC65567:DXH65581 EGY65567:EHD65581 EQU65567:EQZ65581 FAQ65567:FAV65581 FKM65567:FKR65581 FUI65567:FUN65581 GEE65567:GEJ65581 GOA65567:GOF65581 GXW65567:GYB65581 HHS65567:HHX65581 HRO65567:HRT65581 IBK65567:IBP65581 ILG65567:ILL65581 IVC65567:IVH65581 JEY65567:JFD65581 JOU65567:JOZ65581 JYQ65567:JYV65581 KIM65567:KIR65581 KSI65567:KSN65581 LCE65567:LCJ65581 LMA65567:LMF65581 LVW65567:LWB65581 MFS65567:MFX65581 MPO65567:MPT65581 MZK65567:MZP65581 NJG65567:NJL65581 NTC65567:NTH65581 OCY65567:ODD65581 OMU65567:OMZ65581 OWQ65567:OWV65581 PGM65567:PGR65581 PQI65567:PQN65581 QAE65567:QAJ65581 QKA65567:QKF65581 QTW65567:QUB65581 RDS65567:RDX65581 RNO65567:RNT65581 RXK65567:RXP65581 SHG65567:SHL65581 SRC65567:SRH65581 TAY65567:TBD65581 TKU65567:TKZ65581 TUQ65567:TUV65581 UEM65567:UER65581 UOI65567:UON65581 UYE65567:UYJ65581 VIA65567:VIF65581 VRW65567:VSB65581 WBS65567:WBX65581 WLO65567:WLT65581 WVK65567:WVP65581 C131103:H131117 IY131103:JD131117 SU131103:SZ131117 ACQ131103:ACV131117 AMM131103:AMR131117 AWI131103:AWN131117 BGE131103:BGJ131117 BQA131103:BQF131117 BZW131103:CAB131117 CJS131103:CJX131117 CTO131103:CTT131117 DDK131103:DDP131117 DNG131103:DNL131117 DXC131103:DXH131117 EGY131103:EHD131117 EQU131103:EQZ131117 FAQ131103:FAV131117 FKM131103:FKR131117 FUI131103:FUN131117 GEE131103:GEJ131117 GOA131103:GOF131117 GXW131103:GYB131117 HHS131103:HHX131117 HRO131103:HRT131117 IBK131103:IBP131117 ILG131103:ILL131117 IVC131103:IVH131117 JEY131103:JFD131117 JOU131103:JOZ131117 JYQ131103:JYV131117 KIM131103:KIR131117 KSI131103:KSN131117 LCE131103:LCJ131117 LMA131103:LMF131117 LVW131103:LWB131117 MFS131103:MFX131117 MPO131103:MPT131117 MZK131103:MZP131117 NJG131103:NJL131117 NTC131103:NTH131117 OCY131103:ODD131117 OMU131103:OMZ131117 OWQ131103:OWV131117 PGM131103:PGR131117 PQI131103:PQN131117 QAE131103:QAJ131117 QKA131103:QKF131117 QTW131103:QUB131117 RDS131103:RDX131117 RNO131103:RNT131117 RXK131103:RXP131117 SHG131103:SHL131117 SRC131103:SRH131117 TAY131103:TBD131117 TKU131103:TKZ131117 TUQ131103:TUV131117 UEM131103:UER131117 UOI131103:UON131117 UYE131103:UYJ131117 VIA131103:VIF131117 VRW131103:VSB131117 WBS131103:WBX131117 WLO131103:WLT131117 WVK131103:WVP131117 C196639:H196653 IY196639:JD196653 SU196639:SZ196653 ACQ196639:ACV196653 AMM196639:AMR196653 AWI196639:AWN196653 BGE196639:BGJ196653 BQA196639:BQF196653 BZW196639:CAB196653 CJS196639:CJX196653 CTO196639:CTT196653 DDK196639:DDP196653 DNG196639:DNL196653 DXC196639:DXH196653 EGY196639:EHD196653 EQU196639:EQZ196653 FAQ196639:FAV196653 FKM196639:FKR196653 FUI196639:FUN196653 GEE196639:GEJ196653 GOA196639:GOF196653 GXW196639:GYB196653 HHS196639:HHX196653 HRO196639:HRT196653 IBK196639:IBP196653 ILG196639:ILL196653 IVC196639:IVH196653 JEY196639:JFD196653 JOU196639:JOZ196653 JYQ196639:JYV196653 KIM196639:KIR196653 KSI196639:KSN196653 LCE196639:LCJ196653 LMA196639:LMF196653 LVW196639:LWB196653 MFS196639:MFX196653 MPO196639:MPT196653 MZK196639:MZP196653 NJG196639:NJL196653 NTC196639:NTH196653 OCY196639:ODD196653 OMU196639:OMZ196653 OWQ196639:OWV196653 PGM196639:PGR196653 PQI196639:PQN196653 QAE196639:QAJ196653 QKA196639:QKF196653 QTW196639:QUB196653 RDS196639:RDX196653 RNO196639:RNT196653 RXK196639:RXP196653 SHG196639:SHL196653 SRC196639:SRH196653 TAY196639:TBD196653 TKU196639:TKZ196653 TUQ196639:TUV196653 UEM196639:UER196653 UOI196639:UON196653 UYE196639:UYJ196653 VIA196639:VIF196653 VRW196639:VSB196653 WBS196639:WBX196653 WLO196639:WLT196653 WVK196639:WVP196653 C262175:H262189 IY262175:JD262189 SU262175:SZ262189 ACQ262175:ACV262189 AMM262175:AMR262189 AWI262175:AWN262189 BGE262175:BGJ262189 BQA262175:BQF262189 BZW262175:CAB262189 CJS262175:CJX262189 CTO262175:CTT262189 DDK262175:DDP262189 DNG262175:DNL262189 DXC262175:DXH262189 EGY262175:EHD262189 EQU262175:EQZ262189 FAQ262175:FAV262189 FKM262175:FKR262189 FUI262175:FUN262189 GEE262175:GEJ262189 GOA262175:GOF262189 GXW262175:GYB262189 HHS262175:HHX262189 HRO262175:HRT262189 IBK262175:IBP262189 ILG262175:ILL262189 IVC262175:IVH262189 JEY262175:JFD262189 JOU262175:JOZ262189 JYQ262175:JYV262189 KIM262175:KIR262189 KSI262175:KSN262189 LCE262175:LCJ262189 LMA262175:LMF262189 LVW262175:LWB262189 MFS262175:MFX262189 MPO262175:MPT262189 MZK262175:MZP262189 NJG262175:NJL262189 NTC262175:NTH262189 OCY262175:ODD262189 OMU262175:OMZ262189 OWQ262175:OWV262189 PGM262175:PGR262189 PQI262175:PQN262189 QAE262175:QAJ262189 QKA262175:QKF262189 QTW262175:QUB262189 RDS262175:RDX262189 RNO262175:RNT262189 RXK262175:RXP262189 SHG262175:SHL262189 SRC262175:SRH262189 TAY262175:TBD262189 TKU262175:TKZ262189 TUQ262175:TUV262189 UEM262175:UER262189 UOI262175:UON262189 UYE262175:UYJ262189 VIA262175:VIF262189 VRW262175:VSB262189 WBS262175:WBX262189 WLO262175:WLT262189 WVK262175:WVP262189 C327711:H327725 IY327711:JD327725 SU327711:SZ327725 ACQ327711:ACV327725 AMM327711:AMR327725 AWI327711:AWN327725 BGE327711:BGJ327725 BQA327711:BQF327725 BZW327711:CAB327725 CJS327711:CJX327725 CTO327711:CTT327725 DDK327711:DDP327725 DNG327711:DNL327725 DXC327711:DXH327725 EGY327711:EHD327725 EQU327711:EQZ327725 FAQ327711:FAV327725 FKM327711:FKR327725 FUI327711:FUN327725 GEE327711:GEJ327725 GOA327711:GOF327725 GXW327711:GYB327725 HHS327711:HHX327725 HRO327711:HRT327725 IBK327711:IBP327725 ILG327711:ILL327725 IVC327711:IVH327725 JEY327711:JFD327725 JOU327711:JOZ327725 JYQ327711:JYV327725 KIM327711:KIR327725 KSI327711:KSN327725 LCE327711:LCJ327725 LMA327711:LMF327725 LVW327711:LWB327725 MFS327711:MFX327725 MPO327711:MPT327725 MZK327711:MZP327725 NJG327711:NJL327725 NTC327711:NTH327725 OCY327711:ODD327725 OMU327711:OMZ327725 OWQ327711:OWV327725 PGM327711:PGR327725 PQI327711:PQN327725 QAE327711:QAJ327725 QKA327711:QKF327725 QTW327711:QUB327725 RDS327711:RDX327725 RNO327711:RNT327725 RXK327711:RXP327725 SHG327711:SHL327725 SRC327711:SRH327725 TAY327711:TBD327725 TKU327711:TKZ327725 TUQ327711:TUV327725 UEM327711:UER327725 UOI327711:UON327725 UYE327711:UYJ327725 VIA327711:VIF327725 VRW327711:VSB327725 WBS327711:WBX327725 WLO327711:WLT327725 WVK327711:WVP327725 C393247:H393261 IY393247:JD393261 SU393247:SZ393261 ACQ393247:ACV393261 AMM393247:AMR393261 AWI393247:AWN393261 BGE393247:BGJ393261 BQA393247:BQF393261 BZW393247:CAB393261 CJS393247:CJX393261 CTO393247:CTT393261 DDK393247:DDP393261 DNG393247:DNL393261 DXC393247:DXH393261 EGY393247:EHD393261 EQU393247:EQZ393261 FAQ393247:FAV393261 FKM393247:FKR393261 FUI393247:FUN393261 GEE393247:GEJ393261 GOA393247:GOF393261 GXW393247:GYB393261 HHS393247:HHX393261 HRO393247:HRT393261 IBK393247:IBP393261 ILG393247:ILL393261 IVC393247:IVH393261 JEY393247:JFD393261 JOU393247:JOZ393261 JYQ393247:JYV393261 KIM393247:KIR393261 KSI393247:KSN393261 LCE393247:LCJ393261 LMA393247:LMF393261 LVW393247:LWB393261 MFS393247:MFX393261 MPO393247:MPT393261 MZK393247:MZP393261 NJG393247:NJL393261 NTC393247:NTH393261 OCY393247:ODD393261 OMU393247:OMZ393261 OWQ393247:OWV393261 PGM393247:PGR393261 PQI393247:PQN393261 QAE393247:QAJ393261 QKA393247:QKF393261 QTW393247:QUB393261 RDS393247:RDX393261 RNO393247:RNT393261 RXK393247:RXP393261 SHG393247:SHL393261 SRC393247:SRH393261 TAY393247:TBD393261 TKU393247:TKZ393261 TUQ393247:TUV393261 UEM393247:UER393261 UOI393247:UON393261 UYE393247:UYJ393261 VIA393247:VIF393261 VRW393247:VSB393261 WBS393247:WBX393261 WLO393247:WLT393261 WVK393247:WVP393261 C458783:H458797 IY458783:JD458797 SU458783:SZ458797 ACQ458783:ACV458797 AMM458783:AMR458797 AWI458783:AWN458797 BGE458783:BGJ458797 BQA458783:BQF458797 BZW458783:CAB458797 CJS458783:CJX458797 CTO458783:CTT458797 DDK458783:DDP458797 DNG458783:DNL458797 DXC458783:DXH458797 EGY458783:EHD458797 EQU458783:EQZ458797 FAQ458783:FAV458797 FKM458783:FKR458797 FUI458783:FUN458797 GEE458783:GEJ458797 GOA458783:GOF458797 GXW458783:GYB458797 HHS458783:HHX458797 HRO458783:HRT458797 IBK458783:IBP458797 ILG458783:ILL458797 IVC458783:IVH458797 JEY458783:JFD458797 JOU458783:JOZ458797 JYQ458783:JYV458797 KIM458783:KIR458797 KSI458783:KSN458797 LCE458783:LCJ458797 LMA458783:LMF458797 LVW458783:LWB458797 MFS458783:MFX458797 MPO458783:MPT458797 MZK458783:MZP458797 NJG458783:NJL458797 NTC458783:NTH458797 OCY458783:ODD458797 OMU458783:OMZ458797 OWQ458783:OWV458797 PGM458783:PGR458797 PQI458783:PQN458797 QAE458783:QAJ458797 QKA458783:QKF458797 QTW458783:QUB458797 RDS458783:RDX458797 RNO458783:RNT458797 RXK458783:RXP458797 SHG458783:SHL458797 SRC458783:SRH458797 TAY458783:TBD458797 TKU458783:TKZ458797 TUQ458783:TUV458797 UEM458783:UER458797 UOI458783:UON458797 UYE458783:UYJ458797 VIA458783:VIF458797 VRW458783:VSB458797 WBS458783:WBX458797 WLO458783:WLT458797 WVK458783:WVP458797 C524319:H524333 IY524319:JD524333 SU524319:SZ524333 ACQ524319:ACV524333 AMM524319:AMR524333 AWI524319:AWN524333 BGE524319:BGJ524333 BQA524319:BQF524333 BZW524319:CAB524333 CJS524319:CJX524333 CTO524319:CTT524333 DDK524319:DDP524333 DNG524319:DNL524333 DXC524319:DXH524333 EGY524319:EHD524333 EQU524319:EQZ524333 FAQ524319:FAV524333 FKM524319:FKR524333 FUI524319:FUN524333 GEE524319:GEJ524333 GOA524319:GOF524333 GXW524319:GYB524333 HHS524319:HHX524333 HRO524319:HRT524333 IBK524319:IBP524333 ILG524319:ILL524333 IVC524319:IVH524333 JEY524319:JFD524333 JOU524319:JOZ524333 JYQ524319:JYV524333 KIM524319:KIR524333 KSI524319:KSN524333 LCE524319:LCJ524333 LMA524319:LMF524333 LVW524319:LWB524333 MFS524319:MFX524333 MPO524319:MPT524333 MZK524319:MZP524333 NJG524319:NJL524333 NTC524319:NTH524333 OCY524319:ODD524333 OMU524319:OMZ524333 OWQ524319:OWV524333 PGM524319:PGR524333 PQI524319:PQN524333 QAE524319:QAJ524333 QKA524319:QKF524333 QTW524319:QUB524333 RDS524319:RDX524333 RNO524319:RNT524333 RXK524319:RXP524333 SHG524319:SHL524333 SRC524319:SRH524333 TAY524319:TBD524333 TKU524319:TKZ524333 TUQ524319:TUV524333 UEM524319:UER524333 UOI524319:UON524333 UYE524319:UYJ524333 VIA524319:VIF524333 VRW524319:VSB524333 WBS524319:WBX524333 WLO524319:WLT524333 WVK524319:WVP524333 C589855:H589869 IY589855:JD589869 SU589855:SZ589869 ACQ589855:ACV589869 AMM589855:AMR589869 AWI589855:AWN589869 BGE589855:BGJ589869 BQA589855:BQF589869 BZW589855:CAB589869 CJS589855:CJX589869 CTO589855:CTT589869 DDK589855:DDP589869 DNG589855:DNL589869 DXC589855:DXH589869 EGY589855:EHD589869 EQU589855:EQZ589869 FAQ589855:FAV589869 FKM589855:FKR589869 FUI589855:FUN589869 GEE589855:GEJ589869 GOA589855:GOF589869 GXW589855:GYB589869 HHS589855:HHX589869 HRO589855:HRT589869 IBK589855:IBP589869 ILG589855:ILL589869 IVC589855:IVH589869 JEY589855:JFD589869 JOU589855:JOZ589869 JYQ589855:JYV589869 KIM589855:KIR589869 KSI589855:KSN589869 LCE589855:LCJ589869 LMA589855:LMF589869 LVW589855:LWB589869 MFS589855:MFX589869 MPO589855:MPT589869 MZK589855:MZP589869 NJG589855:NJL589869 NTC589855:NTH589869 OCY589855:ODD589869 OMU589855:OMZ589869 OWQ589855:OWV589869 PGM589855:PGR589869 PQI589855:PQN589869 QAE589855:QAJ589869 QKA589855:QKF589869 QTW589855:QUB589869 RDS589855:RDX589869 RNO589855:RNT589869 RXK589855:RXP589869 SHG589855:SHL589869 SRC589855:SRH589869 TAY589855:TBD589869 TKU589855:TKZ589869 TUQ589855:TUV589869 UEM589855:UER589869 UOI589855:UON589869 UYE589855:UYJ589869 VIA589855:VIF589869 VRW589855:VSB589869 WBS589855:WBX589869 WLO589855:WLT589869 WVK589855:WVP589869 C655391:H655405 IY655391:JD655405 SU655391:SZ655405 ACQ655391:ACV655405 AMM655391:AMR655405 AWI655391:AWN655405 BGE655391:BGJ655405 BQA655391:BQF655405 BZW655391:CAB655405 CJS655391:CJX655405 CTO655391:CTT655405 DDK655391:DDP655405 DNG655391:DNL655405 DXC655391:DXH655405 EGY655391:EHD655405 EQU655391:EQZ655405 FAQ655391:FAV655405 FKM655391:FKR655405 FUI655391:FUN655405 GEE655391:GEJ655405 GOA655391:GOF655405 GXW655391:GYB655405 HHS655391:HHX655405 HRO655391:HRT655405 IBK655391:IBP655405 ILG655391:ILL655405 IVC655391:IVH655405 JEY655391:JFD655405 JOU655391:JOZ655405 JYQ655391:JYV655405 KIM655391:KIR655405 KSI655391:KSN655405 LCE655391:LCJ655405 LMA655391:LMF655405 LVW655391:LWB655405 MFS655391:MFX655405 MPO655391:MPT655405 MZK655391:MZP655405 NJG655391:NJL655405 NTC655391:NTH655405 OCY655391:ODD655405 OMU655391:OMZ655405 OWQ655391:OWV655405 PGM655391:PGR655405 PQI655391:PQN655405 QAE655391:QAJ655405 QKA655391:QKF655405 QTW655391:QUB655405 RDS655391:RDX655405 RNO655391:RNT655405 RXK655391:RXP655405 SHG655391:SHL655405 SRC655391:SRH655405 TAY655391:TBD655405 TKU655391:TKZ655405 TUQ655391:TUV655405 UEM655391:UER655405 UOI655391:UON655405 UYE655391:UYJ655405 VIA655391:VIF655405 VRW655391:VSB655405 WBS655391:WBX655405 WLO655391:WLT655405 WVK655391:WVP655405 C720927:H720941 IY720927:JD720941 SU720927:SZ720941 ACQ720927:ACV720941 AMM720927:AMR720941 AWI720927:AWN720941 BGE720927:BGJ720941 BQA720927:BQF720941 BZW720927:CAB720941 CJS720927:CJX720941 CTO720927:CTT720941 DDK720927:DDP720941 DNG720927:DNL720941 DXC720927:DXH720941 EGY720927:EHD720941 EQU720927:EQZ720941 FAQ720927:FAV720941 FKM720927:FKR720941 FUI720927:FUN720941 GEE720927:GEJ720941 GOA720927:GOF720941 GXW720927:GYB720941 HHS720927:HHX720941 HRO720927:HRT720941 IBK720927:IBP720941 ILG720927:ILL720941 IVC720927:IVH720941 JEY720927:JFD720941 JOU720927:JOZ720941 JYQ720927:JYV720941 KIM720927:KIR720941 KSI720927:KSN720941 LCE720927:LCJ720941 LMA720927:LMF720941 LVW720927:LWB720941 MFS720927:MFX720941 MPO720927:MPT720941 MZK720927:MZP720941 NJG720927:NJL720941 NTC720927:NTH720941 OCY720927:ODD720941 OMU720927:OMZ720941 OWQ720927:OWV720941 PGM720927:PGR720941 PQI720927:PQN720941 QAE720927:QAJ720941 QKA720927:QKF720941 QTW720927:QUB720941 RDS720927:RDX720941 RNO720927:RNT720941 RXK720927:RXP720941 SHG720927:SHL720941 SRC720927:SRH720941 TAY720927:TBD720941 TKU720927:TKZ720941 TUQ720927:TUV720941 UEM720927:UER720941 UOI720927:UON720941 UYE720927:UYJ720941 VIA720927:VIF720941 VRW720927:VSB720941 WBS720927:WBX720941 WLO720927:WLT720941 WVK720927:WVP720941 C786463:H786477 IY786463:JD786477 SU786463:SZ786477 ACQ786463:ACV786477 AMM786463:AMR786477 AWI786463:AWN786477 BGE786463:BGJ786477 BQA786463:BQF786477 BZW786463:CAB786477 CJS786463:CJX786477 CTO786463:CTT786477 DDK786463:DDP786477 DNG786463:DNL786477 DXC786463:DXH786477 EGY786463:EHD786477 EQU786463:EQZ786477 FAQ786463:FAV786477 FKM786463:FKR786477 FUI786463:FUN786477 GEE786463:GEJ786477 GOA786463:GOF786477 GXW786463:GYB786477 HHS786463:HHX786477 HRO786463:HRT786477 IBK786463:IBP786477 ILG786463:ILL786477 IVC786463:IVH786477 JEY786463:JFD786477 JOU786463:JOZ786477 JYQ786463:JYV786477 KIM786463:KIR786477 KSI786463:KSN786477 LCE786463:LCJ786477 LMA786463:LMF786477 LVW786463:LWB786477 MFS786463:MFX786477 MPO786463:MPT786477 MZK786463:MZP786477 NJG786463:NJL786477 NTC786463:NTH786477 OCY786463:ODD786477 OMU786463:OMZ786477 OWQ786463:OWV786477 PGM786463:PGR786477 PQI786463:PQN786477 QAE786463:QAJ786477 QKA786463:QKF786477 QTW786463:QUB786477 RDS786463:RDX786477 RNO786463:RNT786477 RXK786463:RXP786477 SHG786463:SHL786477 SRC786463:SRH786477 TAY786463:TBD786477 TKU786463:TKZ786477 TUQ786463:TUV786477 UEM786463:UER786477 UOI786463:UON786477 UYE786463:UYJ786477 VIA786463:VIF786477 VRW786463:VSB786477 WBS786463:WBX786477 WLO786463:WLT786477 WVK786463:WVP786477 C851999:H852013 IY851999:JD852013 SU851999:SZ852013 ACQ851999:ACV852013 AMM851999:AMR852013 AWI851999:AWN852013 BGE851999:BGJ852013 BQA851999:BQF852013 BZW851999:CAB852013 CJS851999:CJX852013 CTO851999:CTT852013 DDK851999:DDP852013 DNG851999:DNL852013 DXC851999:DXH852013 EGY851999:EHD852013 EQU851999:EQZ852013 FAQ851999:FAV852013 FKM851999:FKR852013 FUI851999:FUN852013 GEE851999:GEJ852013 GOA851999:GOF852013 GXW851999:GYB852013 HHS851999:HHX852013 HRO851999:HRT852013 IBK851999:IBP852013 ILG851999:ILL852013 IVC851999:IVH852013 JEY851999:JFD852013 JOU851999:JOZ852013 JYQ851999:JYV852013 KIM851999:KIR852013 KSI851999:KSN852013 LCE851999:LCJ852013 LMA851999:LMF852013 LVW851999:LWB852013 MFS851999:MFX852013 MPO851999:MPT852013 MZK851999:MZP852013 NJG851999:NJL852013 NTC851999:NTH852013 OCY851999:ODD852013 OMU851999:OMZ852013 OWQ851999:OWV852013 PGM851999:PGR852013 PQI851999:PQN852013 QAE851999:QAJ852013 QKA851999:QKF852013 QTW851999:QUB852013 RDS851999:RDX852013 RNO851999:RNT852013 RXK851999:RXP852013 SHG851999:SHL852013 SRC851999:SRH852013 TAY851999:TBD852013 TKU851999:TKZ852013 TUQ851999:TUV852013 UEM851999:UER852013 UOI851999:UON852013 UYE851999:UYJ852013 VIA851999:VIF852013 VRW851999:VSB852013 WBS851999:WBX852013 WLO851999:WLT852013 WVK851999:WVP852013 C917535:H917549 IY917535:JD917549 SU917535:SZ917549 ACQ917535:ACV917549 AMM917535:AMR917549 AWI917535:AWN917549 BGE917535:BGJ917549 BQA917535:BQF917549 BZW917535:CAB917549 CJS917535:CJX917549 CTO917535:CTT917549 DDK917535:DDP917549 DNG917535:DNL917549 DXC917535:DXH917549 EGY917535:EHD917549 EQU917535:EQZ917549 FAQ917535:FAV917549 FKM917535:FKR917549 FUI917535:FUN917549 GEE917535:GEJ917549 GOA917535:GOF917549 GXW917535:GYB917549 HHS917535:HHX917549 HRO917535:HRT917549 IBK917535:IBP917549 ILG917535:ILL917549 IVC917535:IVH917549 JEY917535:JFD917549 JOU917535:JOZ917549 JYQ917535:JYV917549 KIM917535:KIR917549 KSI917535:KSN917549 LCE917535:LCJ917549 LMA917535:LMF917549 LVW917535:LWB917549 MFS917535:MFX917549 MPO917535:MPT917549 MZK917535:MZP917549 NJG917535:NJL917549 NTC917535:NTH917549 OCY917535:ODD917549 OMU917535:OMZ917549 OWQ917535:OWV917549 PGM917535:PGR917549 PQI917535:PQN917549 QAE917535:QAJ917549 QKA917535:QKF917549 QTW917535:QUB917549 RDS917535:RDX917549 RNO917535:RNT917549 RXK917535:RXP917549 SHG917535:SHL917549 SRC917535:SRH917549 TAY917535:TBD917549 TKU917535:TKZ917549 TUQ917535:TUV917549 UEM917535:UER917549 UOI917535:UON917549 UYE917535:UYJ917549 VIA917535:VIF917549 VRW917535:VSB917549 WBS917535:WBX917549 WLO917535:WLT917549 WVK917535:WVP917549 C983071:H983085 IY983071:JD983085 SU983071:SZ983085 ACQ983071:ACV983085 AMM983071:AMR983085 AWI983071:AWN983085 BGE983071:BGJ983085 BQA983071:BQF983085 BZW983071:CAB983085 CJS983071:CJX983085 CTO983071:CTT983085 DDK983071:DDP983085 DNG983071:DNL983085 DXC983071:DXH983085 EGY983071:EHD983085 EQU983071:EQZ983085 FAQ983071:FAV983085 FKM983071:FKR983085 FUI983071:FUN983085 GEE983071:GEJ983085 GOA983071:GOF983085 GXW983071:GYB983085 HHS983071:HHX983085 HRO983071:HRT983085 IBK983071:IBP983085 ILG983071:ILL983085 IVC983071:IVH983085 JEY983071:JFD983085 JOU983071:JOZ983085 JYQ983071:JYV983085 KIM983071:KIR983085 KSI983071:KSN983085 LCE983071:LCJ983085 LMA983071:LMF983085 LVW983071:LWB983085 MFS983071:MFX983085 MPO983071:MPT983085 MZK983071:MZP983085 NJG983071:NJL983085 NTC983071:NTH983085 OCY983071:ODD983085 OMU983071:OMZ983085 OWQ983071:OWV983085 PGM983071:PGR983085 PQI983071:PQN983085 QAE983071:QAJ983085 QKA983071:QKF983085 QTW983071:QUB983085 RDS983071:RDX983085 RNO983071:RNT983085 RXK983071:RXP983085 SHG983071:SHL983085 SRC983071:SRH983085 TAY983071:TBD983085 TKU983071:TKZ983085 TUQ983071:TUV983085 UEM983071:UER983085 UOI983071:UON983085 UYE983071:UYJ983085 VIA983071:VIF983085 VRW983071:VSB983085 WBS983071:WBX983085 WLO983071:WLT983085 WVK983071:WVP983085" xr:uid="{00000000-0002-0000-0200-000000000000}">
      <formula1>0</formula1>
      <formula2>1000000</formula2>
    </dataValidation>
  </dataValidations>
  <pageMargins left="0.5" right="0.5" top="0.8" bottom="0.5" header="0.5" footer="0.35"/>
  <pageSetup scale="48" orientation="landscape" r:id="rId1"/>
  <headerFooter alignWithMargins="0">
    <oddFooter>&amp;L&amp;A&amp;C&amp;P</oddFooter>
  </headerFooter>
  <rowBreaks count="1" manualBreakCount="1">
    <brk id="4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3"/>
  <sheetViews>
    <sheetView showGridLines="0" zoomScaleNormal="100" workbookViewId="0">
      <selection activeCell="D7" sqref="D7"/>
    </sheetView>
  </sheetViews>
  <sheetFormatPr defaultRowHeight="12.75"/>
  <cols>
    <col min="1" max="1" width="14.85546875" style="303" customWidth="1"/>
    <col min="2" max="2" width="13.140625" style="303" customWidth="1"/>
    <col min="3" max="3" width="12.7109375" style="303" customWidth="1"/>
    <col min="4" max="4" width="12.5703125" style="303" customWidth="1"/>
    <col min="5" max="5" width="11.5703125" style="303" customWidth="1"/>
    <col min="6" max="6" width="12.5703125" style="303" customWidth="1"/>
    <col min="7" max="7" width="12.85546875" style="303" customWidth="1"/>
    <col min="8" max="9" width="18.28515625" style="303" customWidth="1"/>
    <col min="10" max="10" width="6.7109375" style="280" customWidth="1"/>
    <col min="11" max="14" width="9.140625" style="303" customWidth="1"/>
    <col min="15" max="256" width="9.140625" style="303"/>
    <col min="257" max="257" width="14.85546875" style="303" customWidth="1"/>
    <col min="258" max="258" width="13.140625" style="303" customWidth="1"/>
    <col min="259" max="259" width="12.7109375" style="303" customWidth="1"/>
    <col min="260" max="260" width="12.5703125" style="303" customWidth="1"/>
    <col min="261" max="261" width="11.5703125" style="303" customWidth="1"/>
    <col min="262" max="262" width="12.5703125" style="303" customWidth="1"/>
    <col min="263" max="263" width="12.85546875" style="303" customWidth="1"/>
    <col min="264" max="265" width="18.28515625" style="303" customWidth="1"/>
    <col min="266" max="266" width="6.7109375" style="303" customWidth="1"/>
    <col min="267" max="270" width="9.140625" style="303" customWidth="1"/>
    <col min="271" max="512" width="9.140625" style="303"/>
    <col min="513" max="513" width="14.85546875" style="303" customWidth="1"/>
    <col min="514" max="514" width="13.140625" style="303" customWidth="1"/>
    <col min="515" max="515" width="12.7109375" style="303" customWidth="1"/>
    <col min="516" max="516" width="12.5703125" style="303" customWidth="1"/>
    <col min="517" max="517" width="11.5703125" style="303" customWidth="1"/>
    <col min="518" max="518" width="12.5703125" style="303" customWidth="1"/>
    <col min="519" max="519" width="12.85546875" style="303" customWidth="1"/>
    <col min="520" max="521" width="18.28515625" style="303" customWidth="1"/>
    <col min="522" max="522" width="6.7109375" style="303" customWidth="1"/>
    <col min="523" max="526" width="9.140625" style="303" customWidth="1"/>
    <col min="527" max="768" width="9.140625" style="303"/>
    <col min="769" max="769" width="14.85546875" style="303" customWidth="1"/>
    <col min="770" max="770" width="13.140625" style="303" customWidth="1"/>
    <col min="771" max="771" width="12.7109375" style="303" customWidth="1"/>
    <col min="772" max="772" width="12.5703125" style="303" customWidth="1"/>
    <col min="773" max="773" width="11.5703125" style="303" customWidth="1"/>
    <col min="774" max="774" width="12.5703125" style="303" customWidth="1"/>
    <col min="775" max="775" width="12.85546875" style="303" customWidth="1"/>
    <col min="776" max="777" width="18.28515625" style="303" customWidth="1"/>
    <col min="778" max="778" width="6.7109375" style="303" customWidth="1"/>
    <col min="779" max="782" width="9.140625" style="303" customWidth="1"/>
    <col min="783" max="1024" width="9.140625" style="303"/>
    <col min="1025" max="1025" width="14.85546875" style="303" customWidth="1"/>
    <col min="1026" max="1026" width="13.140625" style="303" customWidth="1"/>
    <col min="1027" max="1027" width="12.7109375" style="303" customWidth="1"/>
    <col min="1028" max="1028" width="12.5703125" style="303" customWidth="1"/>
    <col min="1029" max="1029" width="11.5703125" style="303" customWidth="1"/>
    <col min="1030" max="1030" width="12.5703125" style="303" customWidth="1"/>
    <col min="1031" max="1031" width="12.85546875" style="303" customWidth="1"/>
    <col min="1032" max="1033" width="18.28515625" style="303" customWidth="1"/>
    <col min="1034" max="1034" width="6.7109375" style="303" customWidth="1"/>
    <col min="1035" max="1038" width="9.140625" style="303" customWidth="1"/>
    <col min="1039" max="1280" width="9.140625" style="303"/>
    <col min="1281" max="1281" width="14.85546875" style="303" customWidth="1"/>
    <col min="1282" max="1282" width="13.140625" style="303" customWidth="1"/>
    <col min="1283" max="1283" width="12.7109375" style="303" customWidth="1"/>
    <col min="1284" max="1284" width="12.5703125" style="303" customWidth="1"/>
    <col min="1285" max="1285" width="11.5703125" style="303" customWidth="1"/>
    <col min="1286" max="1286" width="12.5703125" style="303" customWidth="1"/>
    <col min="1287" max="1287" width="12.85546875" style="303" customWidth="1"/>
    <col min="1288" max="1289" width="18.28515625" style="303" customWidth="1"/>
    <col min="1290" max="1290" width="6.7109375" style="303" customWidth="1"/>
    <col min="1291" max="1294" width="9.140625" style="303" customWidth="1"/>
    <col min="1295" max="1536" width="9.140625" style="303"/>
    <col min="1537" max="1537" width="14.85546875" style="303" customWidth="1"/>
    <col min="1538" max="1538" width="13.140625" style="303" customWidth="1"/>
    <col min="1539" max="1539" width="12.7109375" style="303" customWidth="1"/>
    <col min="1540" max="1540" width="12.5703125" style="303" customWidth="1"/>
    <col min="1541" max="1541" width="11.5703125" style="303" customWidth="1"/>
    <col min="1542" max="1542" width="12.5703125" style="303" customWidth="1"/>
    <col min="1543" max="1543" width="12.85546875" style="303" customWidth="1"/>
    <col min="1544" max="1545" width="18.28515625" style="303" customWidth="1"/>
    <col min="1546" max="1546" width="6.7109375" style="303" customWidth="1"/>
    <col min="1547" max="1550" width="9.140625" style="303" customWidth="1"/>
    <col min="1551" max="1792" width="9.140625" style="303"/>
    <col min="1793" max="1793" width="14.85546875" style="303" customWidth="1"/>
    <col min="1794" max="1794" width="13.140625" style="303" customWidth="1"/>
    <col min="1795" max="1795" width="12.7109375" style="303" customWidth="1"/>
    <col min="1796" max="1796" width="12.5703125" style="303" customWidth="1"/>
    <col min="1797" max="1797" width="11.5703125" style="303" customWidth="1"/>
    <col min="1798" max="1798" width="12.5703125" style="303" customWidth="1"/>
    <col min="1799" max="1799" width="12.85546875" style="303" customWidth="1"/>
    <col min="1800" max="1801" width="18.28515625" style="303" customWidth="1"/>
    <col min="1802" max="1802" width="6.7109375" style="303" customWidth="1"/>
    <col min="1803" max="1806" width="9.140625" style="303" customWidth="1"/>
    <col min="1807" max="2048" width="9.140625" style="303"/>
    <col min="2049" max="2049" width="14.85546875" style="303" customWidth="1"/>
    <col min="2050" max="2050" width="13.140625" style="303" customWidth="1"/>
    <col min="2051" max="2051" width="12.7109375" style="303" customWidth="1"/>
    <col min="2052" max="2052" width="12.5703125" style="303" customWidth="1"/>
    <col min="2053" max="2053" width="11.5703125" style="303" customWidth="1"/>
    <col min="2054" max="2054" width="12.5703125" style="303" customWidth="1"/>
    <col min="2055" max="2055" width="12.85546875" style="303" customWidth="1"/>
    <col min="2056" max="2057" width="18.28515625" style="303" customWidth="1"/>
    <col min="2058" max="2058" width="6.7109375" style="303" customWidth="1"/>
    <col min="2059" max="2062" width="9.140625" style="303" customWidth="1"/>
    <col min="2063" max="2304" width="9.140625" style="303"/>
    <col min="2305" max="2305" width="14.85546875" style="303" customWidth="1"/>
    <col min="2306" max="2306" width="13.140625" style="303" customWidth="1"/>
    <col min="2307" max="2307" width="12.7109375" style="303" customWidth="1"/>
    <col min="2308" max="2308" width="12.5703125" style="303" customWidth="1"/>
    <col min="2309" max="2309" width="11.5703125" style="303" customWidth="1"/>
    <col min="2310" max="2310" width="12.5703125" style="303" customWidth="1"/>
    <col min="2311" max="2311" width="12.85546875" style="303" customWidth="1"/>
    <col min="2312" max="2313" width="18.28515625" style="303" customWidth="1"/>
    <col min="2314" max="2314" width="6.7109375" style="303" customWidth="1"/>
    <col min="2315" max="2318" width="9.140625" style="303" customWidth="1"/>
    <col min="2319" max="2560" width="9.140625" style="303"/>
    <col min="2561" max="2561" width="14.85546875" style="303" customWidth="1"/>
    <col min="2562" max="2562" width="13.140625" style="303" customWidth="1"/>
    <col min="2563" max="2563" width="12.7109375" style="303" customWidth="1"/>
    <col min="2564" max="2564" width="12.5703125" style="303" customWidth="1"/>
    <col min="2565" max="2565" width="11.5703125" style="303" customWidth="1"/>
    <col min="2566" max="2566" width="12.5703125" style="303" customWidth="1"/>
    <col min="2567" max="2567" width="12.85546875" style="303" customWidth="1"/>
    <col min="2568" max="2569" width="18.28515625" style="303" customWidth="1"/>
    <col min="2570" max="2570" width="6.7109375" style="303" customWidth="1"/>
    <col min="2571" max="2574" width="9.140625" style="303" customWidth="1"/>
    <col min="2575" max="2816" width="9.140625" style="303"/>
    <col min="2817" max="2817" width="14.85546875" style="303" customWidth="1"/>
    <col min="2818" max="2818" width="13.140625" style="303" customWidth="1"/>
    <col min="2819" max="2819" width="12.7109375" style="303" customWidth="1"/>
    <col min="2820" max="2820" width="12.5703125" style="303" customWidth="1"/>
    <col min="2821" max="2821" width="11.5703125" style="303" customWidth="1"/>
    <col min="2822" max="2822" width="12.5703125" style="303" customWidth="1"/>
    <col min="2823" max="2823" width="12.85546875" style="303" customWidth="1"/>
    <col min="2824" max="2825" width="18.28515625" style="303" customWidth="1"/>
    <col min="2826" max="2826" width="6.7109375" style="303" customWidth="1"/>
    <col min="2827" max="2830" width="9.140625" style="303" customWidth="1"/>
    <col min="2831" max="3072" width="9.140625" style="303"/>
    <col min="3073" max="3073" width="14.85546875" style="303" customWidth="1"/>
    <col min="3074" max="3074" width="13.140625" style="303" customWidth="1"/>
    <col min="3075" max="3075" width="12.7109375" style="303" customWidth="1"/>
    <col min="3076" max="3076" width="12.5703125" style="303" customWidth="1"/>
    <col min="3077" max="3077" width="11.5703125" style="303" customWidth="1"/>
    <col min="3078" max="3078" width="12.5703125" style="303" customWidth="1"/>
    <col min="3079" max="3079" width="12.85546875" style="303" customWidth="1"/>
    <col min="3080" max="3081" width="18.28515625" style="303" customWidth="1"/>
    <col min="3082" max="3082" width="6.7109375" style="303" customWidth="1"/>
    <col min="3083" max="3086" width="9.140625" style="303" customWidth="1"/>
    <col min="3087" max="3328" width="9.140625" style="303"/>
    <col min="3329" max="3329" width="14.85546875" style="303" customWidth="1"/>
    <col min="3330" max="3330" width="13.140625" style="303" customWidth="1"/>
    <col min="3331" max="3331" width="12.7109375" style="303" customWidth="1"/>
    <col min="3332" max="3332" width="12.5703125" style="303" customWidth="1"/>
    <col min="3333" max="3333" width="11.5703125" style="303" customWidth="1"/>
    <col min="3334" max="3334" width="12.5703125" style="303" customWidth="1"/>
    <col min="3335" max="3335" width="12.85546875" style="303" customWidth="1"/>
    <col min="3336" max="3337" width="18.28515625" style="303" customWidth="1"/>
    <col min="3338" max="3338" width="6.7109375" style="303" customWidth="1"/>
    <col min="3339" max="3342" width="9.140625" style="303" customWidth="1"/>
    <col min="3343" max="3584" width="9.140625" style="303"/>
    <col min="3585" max="3585" width="14.85546875" style="303" customWidth="1"/>
    <col min="3586" max="3586" width="13.140625" style="303" customWidth="1"/>
    <col min="3587" max="3587" width="12.7109375" style="303" customWidth="1"/>
    <col min="3588" max="3588" width="12.5703125" style="303" customWidth="1"/>
    <col min="3589" max="3589" width="11.5703125" style="303" customWidth="1"/>
    <col min="3590" max="3590" width="12.5703125" style="303" customWidth="1"/>
    <col min="3591" max="3591" width="12.85546875" style="303" customWidth="1"/>
    <col min="3592" max="3593" width="18.28515625" style="303" customWidth="1"/>
    <col min="3594" max="3594" width="6.7109375" style="303" customWidth="1"/>
    <col min="3595" max="3598" width="9.140625" style="303" customWidth="1"/>
    <col min="3599" max="3840" width="9.140625" style="303"/>
    <col min="3841" max="3841" width="14.85546875" style="303" customWidth="1"/>
    <col min="3842" max="3842" width="13.140625" style="303" customWidth="1"/>
    <col min="3843" max="3843" width="12.7109375" style="303" customWidth="1"/>
    <col min="3844" max="3844" width="12.5703125" style="303" customWidth="1"/>
    <col min="3845" max="3845" width="11.5703125" style="303" customWidth="1"/>
    <col min="3846" max="3846" width="12.5703125" style="303" customWidth="1"/>
    <col min="3847" max="3847" width="12.85546875" style="303" customWidth="1"/>
    <col min="3848" max="3849" width="18.28515625" style="303" customWidth="1"/>
    <col min="3850" max="3850" width="6.7109375" style="303" customWidth="1"/>
    <col min="3851" max="3854" width="9.140625" style="303" customWidth="1"/>
    <col min="3855" max="4096" width="9.140625" style="303"/>
    <col min="4097" max="4097" width="14.85546875" style="303" customWidth="1"/>
    <col min="4098" max="4098" width="13.140625" style="303" customWidth="1"/>
    <col min="4099" max="4099" width="12.7109375" style="303" customWidth="1"/>
    <col min="4100" max="4100" width="12.5703125" style="303" customWidth="1"/>
    <col min="4101" max="4101" width="11.5703125" style="303" customWidth="1"/>
    <col min="4102" max="4102" width="12.5703125" style="303" customWidth="1"/>
    <col min="4103" max="4103" width="12.85546875" style="303" customWidth="1"/>
    <col min="4104" max="4105" width="18.28515625" style="303" customWidth="1"/>
    <col min="4106" max="4106" width="6.7109375" style="303" customWidth="1"/>
    <col min="4107" max="4110" width="9.140625" style="303" customWidth="1"/>
    <col min="4111" max="4352" width="9.140625" style="303"/>
    <col min="4353" max="4353" width="14.85546875" style="303" customWidth="1"/>
    <col min="4354" max="4354" width="13.140625" style="303" customWidth="1"/>
    <col min="4355" max="4355" width="12.7109375" style="303" customWidth="1"/>
    <col min="4356" max="4356" width="12.5703125" style="303" customWidth="1"/>
    <col min="4357" max="4357" width="11.5703125" style="303" customWidth="1"/>
    <col min="4358" max="4358" width="12.5703125" style="303" customWidth="1"/>
    <col min="4359" max="4359" width="12.85546875" style="303" customWidth="1"/>
    <col min="4360" max="4361" width="18.28515625" style="303" customWidth="1"/>
    <col min="4362" max="4362" width="6.7109375" style="303" customWidth="1"/>
    <col min="4363" max="4366" width="9.140625" style="303" customWidth="1"/>
    <col min="4367" max="4608" width="9.140625" style="303"/>
    <col min="4609" max="4609" width="14.85546875" style="303" customWidth="1"/>
    <col min="4610" max="4610" width="13.140625" style="303" customWidth="1"/>
    <col min="4611" max="4611" width="12.7109375" style="303" customWidth="1"/>
    <col min="4612" max="4612" width="12.5703125" style="303" customWidth="1"/>
    <col min="4613" max="4613" width="11.5703125" style="303" customWidth="1"/>
    <col min="4614" max="4614" width="12.5703125" style="303" customWidth="1"/>
    <col min="4615" max="4615" width="12.85546875" style="303" customWidth="1"/>
    <col min="4616" max="4617" width="18.28515625" style="303" customWidth="1"/>
    <col min="4618" max="4618" width="6.7109375" style="303" customWidth="1"/>
    <col min="4619" max="4622" width="9.140625" style="303" customWidth="1"/>
    <col min="4623" max="4864" width="9.140625" style="303"/>
    <col min="4865" max="4865" width="14.85546875" style="303" customWidth="1"/>
    <col min="4866" max="4866" width="13.140625" style="303" customWidth="1"/>
    <col min="4867" max="4867" width="12.7109375" style="303" customWidth="1"/>
    <col min="4868" max="4868" width="12.5703125" style="303" customWidth="1"/>
    <col min="4869" max="4869" width="11.5703125" style="303" customWidth="1"/>
    <col min="4870" max="4870" width="12.5703125" style="303" customWidth="1"/>
    <col min="4871" max="4871" width="12.85546875" style="303" customWidth="1"/>
    <col min="4872" max="4873" width="18.28515625" style="303" customWidth="1"/>
    <col min="4874" max="4874" width="6.7109375" style="303" customWidth="1"/>
    <col min="4875" max="4878" width="9.140625" style="303" customWidth="1"/>
    <col min="4879" max="5120" width="9.140625" style="303"/>
    <col min="5121" max="5121" width="14.85546875" style="303" customWidth="1"/>
    <col min="5122" max="5122" width="13.140625" style="303" customWidth="1"/>
    <col min="5123" max="5123" width="12.7109375" style="303" customWidth="1"/>
    <col min="5124" max="5124" width="12.5703125" style="303" customWidth="1"/>
    <col min="5125" max="5125" width="11.5703125" style="303" customWidth="1"/>
    <col min="5126" max="5126" width="12.5703125" style="303" customWidth="1"/>
    <col min="5127" max="5127" width="12.85546875" style="303" customWidth="1"/>
    <col min="5128" max="5129" width="18.28515625" style="303" customWidth="1"/>
    <col min="5130" max="5130" width="6.7109375" style="303" customWidth="1"/>
    <col min="5131" max="5134" width="9.140625" style="303" customWidth="1"/>
    <col min="5135" max="5376" width="9.140625" style="303"/>
    <col min="5377" max="5377" width="14.85546875" style="303" customWidth="1"/>
    <col min="5378" max="5378" width="13.140625" style="303" customWidth="1"/>
    <col min="5379" max="5379" width="12.7109375" style="303" customWidth="1"/>
    <col min="5380" max="5380" width="12.5703125" style="303" customWidth="1"/>
    <col min="5381" max="5381" width="11.5703125" style="303" customWidth="1"/>
    <col min="5382" max="5382" width="12.5703125" style="303" customWidth="1"/>
    <col min="5383" max="5383" width="12.85546875" style="303" customWidth="1"/>
    <col min="5384" max="5385" width="18.28515625" style="303" customWidth="1"/>
    <col min="5386" max="5386" width="6.7109375" style="303" customWidth="1"/>
    <col min="5387" max="5390" width="9.140625" style="303" customWidth="1"/>
    <col min="5391" max="5632" width="9.140625" style="303"/>
    <col min="5633" max="5633" width="14.85546875" style="303" customWidth="1"/>
    <col min="5634" max="5634" width="13.140625" style="303" customWidth="1"/>
    <col min="5635" max="5635" width="12.7109375" style="303" customWidth="1"/>
    <col min="5636" max="5636" width="12.5703125" style="303" customWidth="1"/>
    <col min="5637" max="5637" width="11.5703125" style="303" customWidth="1"/>
    <col min="5638" max="5638" width="12.5703125" style="303" customWidth="1"/>
    <col min="5639" max="5639" width="12.85546875" style="303" customWidth="1"/>
    <col min="5640" max="5641" width="18.28515625" style="303" customWidth="1"/>
    <col min="5642" max="5642" width="6.7109375" style="303" customWidth="1"/>
    <col min="5643" max="5646" width="9.140625" style="303" customWidth="1"/>
    <col min="5647" max="5888" width="9.140625" style="303"/>
    <col min="5889" max="5889" width="14.85546875" style="303" customWidth="1"/>
    <col min="5890" max="5890" width="13.140625" style="303" customWidth="1"/>
    <col min="5891" max="5891" width="12.7109375" style="303" customWidth="1"/>
    <col min="5892" max="5892" width="12.5703125" style="303" customWidth="1"/>
    <col min="5893" max="5893" width="11.5703125" style="303" customWidth="1"/>
    <col min="5894" max="5894" width="12.5703125" style="303" customWidth="1"/>
    <col min="5895" max="5895" width="12.85546875" style="303" customWidth="1"/>
    <col min="5896" max="5897" width="18.28515625" style="303" customWidth="1"/>
    <col min="5898" max="5898" width="6.7109375" style="303" customWidth="1"/>
    <col min="5899" max="5902" width="9.140625" style="303" customWidth="1"/>
    <col min="5903" max="6144" width="9.140625" style="303"/>
    <col min="6145" max="6145" width="14.85546875" style="303" customWidth="1"/>
    <col min="6146" max="6146" width="13.140625" style="303" customWidth="1"/>
    <col min="6147" max="6147" width="12.7109375" style="303" customWidth="1"/>
    <col min="6148" max="6148" width="12.5703125" style="303" customWidth="1"/>
    <col min="6149" max="6149" width="11.5703125" style="303" customWidth="1"/>
    <col min="6150" max="6150" width="12.5703125" style="303" customWidth="1"/>
    <col min="6151" max="6151" width="12.85546875" style="303" customWidth="1"/>
    <col min="6152" max="6153" width="18.28515625" style="303" customWidth="1"/>
    <col min="6154" max="6154" width="6.7109375" style="303" customWidth="1"/>
    <col min="6155" max="6158" width="9.140625" style="303" customWidth="1"/>
    <col min="6159" max="6400" width="9.140625" style="303"/>
    <col min="6401" max="6401" width="14.85546875" style="303" customWidth="1"/>
    <col min="6402" max="6402" width="13.140625" style="303" customWidth="1"/>
    <col min="6403" max="6403" width="12.7109375" style="303" customWidth="1"/>
    <col min="6404" max="6404" width="12.5703125" style="303" customWidth="1"/>
    <col min="6405" max="6405" width="11.5703125" style="303" customWidth="1"/>
    <col min="6406" max="6406" width="12.5703125" style="303" customWidth="1"/>
    <col min="6407" max="6407" width="12.85546875" style="303" customWidth="1"/>
    <col min="6408" max="6409" width="18.28515625" style="303" customWidth="1"/>
    <col min="6410" max="6410" width="6.7109375" style="303" customWidth="1"/>
    <col min="6411" max="6414" width="9.140625" style="303" customWidth="1"/>
    <col min="6415" max="6656" width="9.140625" style="303"/>
    <col min="6657" max="6657" width="14.85546875" style="303" customWidth="1"/>
    <col min="6658" max="6658" width="13.140625" style="303" customWidth="1"/>
    <col min="6659" max="6659" width="12.7109375" style="303" customWidth="1"/>
    <col min="6660" max="6660" width="12.5703125" style="303" customWidth="1"/>
    <col min="6661" max="6661" width="11.5703125" style="303" customWidth="1"/>
    <col min="6662" max="6662" width="12.5703125" style="303" customWidth="1"/>
    <col min="6663" max="6663" width="12.85546875" style="303" customWidth="1"/>
    <col min="6664" max="6665" width="18.28515625" style="303" customWidth="1"/>
    <col min="6666" max="6666" width="6.7109375" style="303" customWidth="1"/>
    <col min="6667" max="6670" width="9.140625" style="303" customWidth="1"/>
    <col min="6671" max="6912" width="9.140625" style="303"/>
    <col min="6913" max="6913" width="14.85546875" style="303" customWidth="1"/>
    <col min="6914" max="6914" width="13.140625" style="303" customWidth="1"/>
    <col min="6915" max="6915" width="12.7109375" style="303" customWidth="1"/>
    <col min="6916" max="6916" width="12.5703125" style="303" customWidth="1"/>
    <col min="6917" max="6917" width="11.5703125" style="303" customWidth="1"/>
    <col min="6918" max="6918" width="12.5703125" style="303" customWidth="1"/>
    <col min="6919" max="6919" width="12.85546875" style="303" customWidth="1"/>
    <col min="6920" max="6921" width="18.28515625" style="303" customWidth="1"/>
    <col min="6922" max="6922" width="6.7109375" style="303" customWidth="1"/>
    <col min="6923" max="6926" width="9.140625" style="303" customWidth="1"/>
    <col min="6927" max="7168" width="9.140625" style="303"/>
    <col min="7169" max="7169" width="14.85546875" style="303" customWidth="1"/>
    <col min="7170" max="7170" width="13.140625" style="303" customWidth="1"/>
    <col min="7171" max="7171" width="12.7109375" style="303" customWidth="1"/>
    <col min="7172" max="7172" width="12.5703125" style="303" customWidth="1"/>
    <col min="7173" max="7173" width="11.5703125" style="303" customWidth="1"/>
    <col min="7174" max="7174" width="12.5703125" style="303" customWidth="1"/>
    <col min="7175" max="7175" width="12.85546875" style="303" customWidth="1"/>
    <col min="7176" max="7177" width="18.28515625" style="303" customWidth="1"/>
    <col min="7178" max="7178" width="6.7109375" style="303" customWidth="1"/>
    <col min="7179" max="7182" width="9.140625" style="303" customWidth="1"/>
    <col min="7183" max="7424" width="9.140625" style="303"/>
    <col min="7425" max="7425" width="14.85546875" style="303" customWidth="1"/>
    <col min="7426" max="7426" width="13.140625" style="303" customWidth="1"/>
    <col min="7427" max="7427" width="12.7109375" style="303" customWidth="1"/>
    <col min="7428" max="7428" width="12.5703125" style="303" customWidth="1"/>
    <col min="7429" max="7429" width="11.5703125" style="303" customWidth="1"/>
    <col min="7430" max="7430" width="12.5703125" style="303" customWidth="1"/>
    <col min="7431" max="7431" width="12.85546875" style="303" customWidth="1"/>
    <col min="7432" max="7433" width="18.28515625" style="303" customWidth="1"/>
    <col min="7434" max="7434" width="6.7109375" style="303" customWidth="1"/>
    <col min="7435" max="7438" width="9.140625" style="303" customWidth="1"/>
    <col min="7439" max="7680" width="9.140625" style="303"/>
    <col min="7681" max="7681" width="14.85546875" style="303" customWidth="1"/>
    <col min="7682" max="7682" width="13.140625" style="303" customWidth="1"/>
    <col min="7683" max="7683" width="12.7109375" style="303" customWidth="1"/>
    <col min="7684" max="7684" width="12.5703125" style="303" customWidth="1"/>
    <col min="7685" max="7685" width="11.5703125" style="303" customWidth="1"/>
    <col min="7686" max="7686" width="12.5703125" style="303" customWidth="1"/>
    <col min="7687" max="7687" width="12.85546875" style="303" customWidth="1"/>
    <col min="7688" max="7689" width="18.28515625" style="303" customWidth="1"/>
    <col min="7690" max="7690" width="6.7109375" style="303" customWidth="1"/>
    <col min="7691" max="7694" width="9.140625" style="303" customWidth="1"/>
    <col min="7695" max="7936" width="9.140625" style="303"/>
    <col min="7937" max="7937" width="14.85546875" style="303" customWidth="1"/>
    <col min="7938" max="7938" width="13.140625" style="303" customWidth="1"/>
    <col min="7939" max="7939" width="12.7109375" style="303" customWidth="1"/>
    <col min="7940" max="7940" width="12.5703125" style="303" customWidth="1"/>
    <col min="7941" max="7941" width="11.5703125" style="303" customWidth="1"/>
    <col min="7942" max="7942" width="12.5703125" style="303" customWidth="1"/>
    <col min="7943" max="7943" width="12.85546875" style="303" customWidth="1"/>
    <col min="7944" max="7945" width="18.28515625" style="303" customWidth="1"/>
    <col min="7946" max="7946" width="6.7109375" style="303" customWidth="1"/>
    <col min="7947" max="7950" width="9.140625" style="303" customWidth="1"/>
    <col min="7951" max="8192" width="9.140625" style="303"/>
    <col min="8193" max="8193" width="14.85546875" style="303" customWidth="1"/>
    <col min="8194" max="8194" width="13.140625" style="303" customWidth="1"/>
    <col min="8195" max="8195" width="12.7109375" style="303" customWidth="1"/>
    <col min="8196" max="8196" width="12.5703125" style="303" customWidth="1"/>
    <col min="8197" max="8197" width="11.5703125" style="303" customWidth="1"/>
    <col min="8198" max="8198" width="12.5703125" style="303" customWidth="1"/>
    <col min="8199" max="8199" width="12.85546875" style="303" customWidth="1"/>
    <col min="8200" max="8201" width="18.28515625" style="303" customWidth="1"/>
    <col min="8202" max="8202" width="6.7109375" style="303" customWidth="1"/>
    <col min="8203" max="8206" width="9.140625" style="303" customWidth="1"/>
    <col min="8207" max="8448" width="9.140625" style="303"/>
    <col min="8449" max="8449" width="14.85546875" style="303" customWidth="1"/>
    <col min="8450" max="8450" width="13.140625" style="303" customWidth="1"/>
    <col min="8451" max="8451" width="12.7109375" style="303" customWidth="1"/>
    <col min="8452" max="8452" width="12.5703125" style="303" customWidth="1"/>
    <col min="8453" max="8453" width="11.5703125" style="303" customWidth="1"/>
    <col min="8454" max="8454" width="12.5703125" style="303" customWidth="1"/>
    <col min="8455" max="8455" width="12.85546875" style="303" customWidth="1"/>
    <col min="8456" max="8457" width="18.28515625" style="303" customWidth="1"/>
    <col min="8458" max="8458" width="6.7109375" style="303" customWidth="1"/>
    <col min="8459" max="8462" width="9.140625" style="303" customWidth="1"/>
    <col min="8463" max="8704" width="9.140625" style="303"/>
    <col min="8705" max="8705" width="14.85546875" style="303" customWidth="1"/>
    <col min="8706" max="8706" width="13.140625" style="303" customWidth="1"/>
    <col min="8707" max="8707" width="12.7109375" style="303" customWidth="1"/>
    <col min="8708" max="8708" width="12.5703125" style="303" customWidth="1"/>
    <col min="8709" max="8709" width="11.5703125" style="303" customWidth="1"/>
    <col min="8710" max="8710" width="12.5703125" style="303" customWidth="1"/>
    <col min="8711" max="8711" width="12.85546875" style="303" customWidth="1"/>
    <col min="8712" max="8713" width="18.28515625" style="303" customWidth="1"/>
    <col min="8714" max="8714" width="6.7109375" style="303" customWidth="1"/>
    <col min="8715" max="8718" width="9.140625" style="303" customWidth="1"/>
    <col min="8719" max="8960" width="9.140625" style="303"/>
    <col min="8961" max="8961" width="14.85546875" style="303" customWidth="1"/>
    <col min="8962" max="8962" width="13.140625" style="303" customWidth="1"/>
    <col min="8963" max="8963" width="12.7109375" style="303" customWidth="1"/>
    <col min="8964" max="8964" width="12.5703125" style="303" customWidth="1"/>
    <col min="8965" max="8965" width="11.5703125" style="303" customWidth="1"/>
    <col min="8966" max="8966" width="12.5703125" style="303" customWidth="1"/>
    <col min="8967" max="8967" width="12.85546875" style="303" customWidth="1"/>
    <col min="8968" max="8969" width="18.28515625" style="303" customWidth="1"/>
    <col min="8970" max="8970" width="6.7109375" style="303" customWidth="1"/>
    <col min="8971" max="8974" width="9.140625" style="303" customWidth="1"/>
    <col min="8975" max="9216" width="9.140625" style="303"/>
    <col min="9217" max="9217" width="14.85546875" style="303" customWidth="1"/>
    <col min="9218" max="9218" width="13.140625" style="303" customWidth="1"/>
    <col min="9219" max="9219" width="12.7109375" style="303" customWidth="1"/>
    <col min="9220" max="9220" width="12.5703125" style="303" customWidth="1"/>
    <col min="9221" max="9221" width="11.5703125" style="303" customWidth="1"/>
    <col min="9222" max="9222" width="12.5703125" style="303" customWidth="1"/>
    <col min="9223" max="9223" width="12.85546875" style="303" customWidth="1"/>
    <col min="9224" max="9225" width="18.28515625" style="303" customWidth="1"/>
    <col min="9226" max="9226" width="6.7109375" style="303" customWidth="1"/>
    <col min="9227" max="9230" width="9.140625" style="303" customWidth="1"/>
    <col min="9231" max="9472" width="9.140625" style="303"/>
    <col min="9473" max="9473" width="14.85546875" style="303" customWidth="1"/>
    <col min="9474" max="9474" width="13.140625" style="303" customWidth="1"/>
    <col min="9475" max="9475" width="12.7109375" style="303" customWidth="1"/>
    <col min="9476" max="9476" width="12.5703125" style="303" customWidth="1"/>
    <col min="9477" max="9477" width="11.5703125" style="303" customWidth="1"/>
    <col min="9478" max="9478" width="12.5703125" style="303" customWidth="1"/>
    <col min="9479" max="9479" width="12.85546875" style="303" customWidth="1"/>
    <col min="9480" max="9481" width="18.28515625" style="303" customWidth="1"/>
    <col min="9482" max="9482" width="6.7109375" style="303" customWidth="1"/>
    <col min="9483" max="9486" width="9.140625" style="303" customWidth="1"/>
    <col min="9487" max="9728" width="9.140625" style="303"/>
    <col min="9729" max="9729" width="14.85546875" style="303" customWidth="1"/>
    <col min="9730" max="9730" width="13.140625" style="303" customWidth="1"/>
    <col min="9731" max="9731" width="12.7109375" style="303" customWidth="1"/>
    <col min="9732" max="9732" width="12.5703125" style="303" customWidth="1"/>
    <col min="9733" max="9733" width="11.5703125" style="303" customWidth="1"/>
    <col min="9734" max="9734" width="12.5703125" style="303" customWidth="1"/>
    <col min="9735" max="9735" width="12.85546875" style="303" customWidth="1"/>
    <col min="9736" max="9737" width="18.28515625" style="303" customWidth="1"/>
    <col min="9738" max="9738" width="6.7109375" style="303" customWidth="1"/>
    <col min="9739" max="9742" width="9.140625" style="303" customWidth="1"/>
    <col min="9743" max="9984" width="9.140625" style="303"/>
    <col min="9985" max="9985" width="14.85546875" style="303" customWidth="1"/>
    <col min="9986" max="9986" width="13.140625" style="303" customWidth="1"/>
    <col min="9987" max="9987" width="12.7109375" style="303" customWidth="1"/>
    <col min="9988" max="9988" width="12.5703125" style="303" customWidth="1"/>
    <col min="9989" max="9989" width="11.5703125" style="303" customWidth="1"/>
    <col min="9990" max="9990" width="12.5703125" style="303" customWidth="1"/>
    <col min="9991" max="9991" width="12.85546875" style="303" customWidth="1"/>
    <col min="9992" max="9993" width="18.28515625" style="303" customWidth="1"/>
    <col min="9994" max="9994" width="6.7109375" style="303" customWidth="1"/>
    <col min="9995" max="9998" width="9.140625" style="303" customWidth="1"/>
    <col min="9999" max="10240" width="9.140625" style="303"/>
    <col min="10241" max="10241" width="14.85546875" style="303" customWidth="1"/>
    <col min="10242" max="10242" width="13.140625" style="303" customWidth="1"/>
    <col min="10243" max="10243" width="12.7109375" style="303" customWidth="1"/>
    <col min="10244" max="10244" width="12.5703125" style="303" customWidth="1"/>
    <col min="10245" max="10245" width="11.5703125" style="303" customWidth="1"/>
    <col min="10246" max="10246" width="12.5703125" style="303" customWidth="1"/>
    <col min="10247" max="10247" width="12.85546875" style="303" customWidth="1"/>
    <col min="10248" max="10249" width="18.28515625" style="303" customWidth="1"/>
    <col min="10250" max="10250" width="6.7109375" style="303" customWidth="1"/>
    <col min="10251" max="10254" width="9.140625" style="303" customWidth="1"/>
    <col min="10255" max="10496" width="9.140625" style="303"/>
    <col min="10497" max="10497" width="14.85546875" style="303" customWidth="1"/>
    <col min="10498" max="10498" width="13.140625" style="303" customWidth="1"/>
    <col min="10499" max="10499" width="12.7109375" style="303" customWidth="1"/>
    <col min="10500" max="10500" width="12.5703125" style="303" customWidth="1"/>
    <col min="10501" max="10501" width="11.5703125" style="303" customWidth="1"/>
    <col min="10502" max="10502" width="12.5703125" style="303" customWidth="1"/>
    <col min="10503" max="10503" width="12.85546875" style="303" customWidth="1"/>
    <col min="10504" max="10505" width="18.28515625" style="303" customWidth="1"/>
    <col min="10506" max="10506" width="6.7109375" style="303" customWidth="1"/>
    <col min="10507" max="10510" width="9.140625" style="303" customWidth="1"/>
    <col min="10511" max="10752" width="9.140625" style="303"/>
    <col min="10753" max="10753" width="14.85546875" style="303" customWidth="1"/>
    <col min="10754" max="10754" width="13.140625" style="303" customWidth="1"/>
    <col min="10755" max="10755" width="12.7109375" style="303" customWidth="1"/>
    <col min="10756" max="10756" width="12.5703125" style="303" customWidth="1"/>
    <col min="10757" max="10757" width="11.5703125" style="303" customWidth="1"/>
    <col min="10758" max="10758" width="12.5703125" style="303" customWidth="1"/>
    <col min="10759" max="10759" width="12.85546875" style="303" customWidth="1"/>
    <col min="10760" max="10761" width="18.28515625" style="303" customWidth="1"/>
    <col min="10762" max="10762" width="6.7109375" style="303" customWidth="1"/>
    <col min="10763" max="10766" width="9.140625" style="303" customWidth="1"/>
    <col min="10767" max="11008" width="9.140625" style="303"/>
    <col min="11009" max="11009" width="14.85546875" style="303" customWidth="1"/>
    <col min="11010" max="11010" width="13.140625" style="303" customWidth="1"/>
    <col min="11011" max="11011" width="12.7109375" style="303" customWidth="1"/>
    <col min="11012" max="11012" width="12.5703125" style="303" customWidth="1"/>
    <col min="11013" max="11013" width="11.5703125" style="303" customWidth="1"/>
    <col min="11014" max="11014" width="12.5703125" style="303" customWidth="1"/>
    <col min="11015" max="11015" width="12.85546875" style="303" customWidth="1"/>
    <col min="11016" max="11017" width="18.28515625" style="303" customWidth="1"/>
    <col min="11018" max="11018" width="6.7109375" style="303" customWidth="1"/>
    <col min="11019" max="11022" width="9.140625" style="303" customWidth="1"/>
    <col min="11023" max="11264" width="9.140625" style="303"/>
    <col min="11265" max="11265" width="14.85546875" style="303" customWidth="1"/>
    <col min="11266" max="11266" width="13.140625" style="303" customWidth="1"/>
    <col min="11267" max="11267" width="12.7109375" style="303" customWidth="1"/>
    <col min="11268" max="11268" width="12.5703125" style="303" customWidth="1"/>
    <col min="11269" max="11269" width="11.5703125" style="303" customWidth="1"/>
    <col min="11270" max="11270" width="12.5703125" style="303" customWidth="1"/>
    <col min="11271" max="11271" width="12.85546875" style="303" customWidth="1"/>
    <col min="11272" max="11273" width="18.28515625" style="303" customWidth="1"/>
    <col min="11274" max="11274" width="6.7109375" style="303" customWidth="1"/>
    <col min="11275" max="11278" width="9.140625" style="303" customWidth="1"/>
    <col min="11279" max="11520" width="9.140625" style="303"/>
    <col min="11521" max="11521" width="14.85546875" style="303" customWidth="1"/>
    <col min="11522" max="11522" width="13.140625" style="303" customWidth="1"/>
    <col min="11523" max="11523" width="12.7109375" style="303" customWidth="1"/>
    <col min="11524" max="11524" width="12.5703125" style="303" customWidth="1"/>
    <col min="11525" max="11525" width="11.5703125" style="303" customWidth="1"/>
    <col min="11526" max="11526" width="12.5703125" style="303" customWidth="1"/>
    <col min="11527" max="11527" width="12.85546875" style="303" customWidth="1"/>
    <col min="11528" max="11529" width="18.28515625" style="303" customWidth="1"/>
    <col min="11530" max="11530" width="6.7109375" style="303" customWidth="1"/>
    <col min="11531" max="11534" width="9.140625" style="303" customWidth="1"/>
    <col min="11535" max="11776" width="9.140625" style="303"/>
    <col min="11777" max="11777" width="14.85546875" style="303" customWidth="1"/>
    <col min="11778" max="11778" width="13.140625" style="303" customWidth="1"/>
    <col min="11779" max="11779" width="12.7109375" style="303" customWidth="1"/>
    <col min="11780" max="11780" width="12.5703125" style="303" customWidth="1"/>
    <col min="11781" max="11781" width="11.5703125" style="303" customWidth="1"/>
    <col min="11782" max="11782" width="12.5703125" style="303" customWidth="1"/>
    <col min="11783" max="11783" width="12.85546875" style="303" customWidth="1"/>
    <col min="11784" max="11785" width="18.28515625" style="303" customWidth="1"/>
    <col min="11786" max="11786" width="6.7109375" style="303" customWidth="1"/>
    <col min="11787" max="11790" width="9.140625" style="303" customWidth="1"/>
    <col min="11791" max="12032" width="9.140625" style="303"/>
    <col min="12033" max="12033" width="14.85546875" style="303" customWidth="1"/>
    <col min="12034" max="12034" width="13.140625" style="303" customWidth="1"/>
    <col min="12035" max="12035" width="12.7109375" style="303" customWidth="1"/>
    <col min="12036" max="12036" width="12.5703125" style="303" customWidth="1"/>
    <col min="12037" max="12037" width="11.5703125" style="303" customWidth="1"/>
    <col min="12038" max="12038" width="12.5703125" style="303" customWidth="1"/>
    <col min="12039" max="12039" width="12.85546875" style="303" customWidth="1"/>
    <col min="12040" max="12041" width="18.28515625" style="303" customWidth="1"/>
    <col min="12042" max="12042" width="6.7109375" style="303" customWidth="1"/>
    <col min="12043" max="12046" width="9.140625" style="303" customWidth="1"/>
    <col min="12047" max="12288" width="9.140625" style="303"/>
    <col min="12289" max="12289" width="14.85546875" style="303" customWidth="1"/>
    <col min="12290" max="12290" width="13.140625" style="303" customWidth="1"/>
    <col min="12291" max="12291" width="12.7109375" style="303" customWidth="1"/>
    <col min="12292" max="12292" width="12.5703125" style="303" customWidth="1"/>
    <col min="12293" max="12293" width="11.5703125" style="303" customWidth="1"/>
    <col min="12294" max="12294" width="12.5703125" style="303" customWidth="1"/>
    <col min="12295" max="12295" width="12.85546875" style="303" customWidth="1"/>
    <col min="12296" max="12297" width="18.28515625" style="303" customWidth="1"/>
    <col min="12298" max="12298" width="6.7109375" style="303" customWidth="1"/>
    <col min="12299" max="12302" width="9.140625" style="303" customWidth="1"/>
    <col min="12303" max="12544" width="9.140625" style="303"/>
    <col min="12545" max="12545" width="14.85546875" style="303" customWidth="1"/>
    <col min="12546" max="12546" width="13.140625" style="303" customWidth="1"/>
    <col min="12547" max="12547" width="12.7109375" style="303" customWidth="1"/>
    <col min="12548" max="12548" width="12.5703125" style="303" customWidth="1"/>
    <col min="12549" max="12549" width="11.5703125" style="303" customWidth="1"/>
    <col min="12550" max="12550" width="12.5703125" style="303" customWidth="1"/>
    <col min="12551" max="12551" width="12.85546875" style="303" customWidth="1"/>
    <col min="12552" max="12553" width="18.28515625" style="303" customWidth="1"/>
    <col min="12554" max="12554" width="6.7109375" style="303" customWidth="1"/>
    <col min="12555" max="12558" width="9.140625" style="303" customWidth="1"/>
    <col min="12559" max="12800" width="9.140625" style="303"/>
    <col min="12801" max="12801" width="14.85546875" style="303" customWidth="1"/>
    <col min="12802" max="12802" width="13.140625" style="303" customWidth="1"/>
    <col min="12803" max="12803" width="12.7109375" style="303" customWidth="1"/>
    <col min="12804" max="12804" width="12.5703125" style="303" customWidth="1"/>
    <col min="12805" max="12805" width="11.5703125" style="303" customWidth="1"/>
    <col min="12806" max="12806" width="12.5703125" style="303" customWidth="1"/>
    <col min="12807" max="12807" width="12.85546875" style="303" customWidth="1"/>
    <col min="12808" max="12809" width="18.28515625" style="303" customWidth="1"/>
    <col min="12810" max="12810" width="6.7109375" style="303" customWidth="1"/>
    <col min="12811" max="12814" width="9.140625" style="303" customWidth="1"/>
    <col min="12815" max="13056" width="9.140625" style="303"/>
    <col min="13057" max="13057" width="14.85546875" style="303" customWidth="1"/>
    <col min="13058" max="13058" width="13.140625" style="303" customWidth="1"/>
    <col min="13059" max="13059" width="12.7109375" style="303" customWidth="1"/>
    <col min="13060" max="13060" width="12.5703125" style="303" customWidth="1"/>
    <col min="13061" max="13061" width="11.5703125" style="303" customWidth="1"/>
    <col min="13062" max="13062" width="12.5703125" style="303" customWidth="1"/>
    <col min="13063" max="13063" width="12.85546875" style="303" customWidth="1"/>
    <col min="13064" max="13065" width="18.28515625" style="303" customWidth="1"/>
    <col min="13066" max="13066" width="6.7109375" style="303" customWidth="1"/>
    <col min="13067" max="13070" width="9.140625" style="303" customWidth="1"/>
    <col min="13071" max="13312" width="9.140625" style="303"/>
    <col min="13313" max="13313" width="14.85546875" style="303" customWidth="1"/>
    <col min="13314" max="13314" width="13.140625" style="303" customWidth="1"/>
    <col min="13315" max="13315" width="12.7109375" style="303" customWidth="1"/>
    <col min="13316" max="13316" width="12.5703125" style="303" customWidth="1"/>
    <col min="13317" max="13317" width="11.5703125" style="303" customWidth="1"/>
    <col min="13318" max="13318" width="12.5703125" style="303" customWidth="1"/>
    <col min="13319" max="13319" width="12.85546875" style="303" customWidth="1"/>
    <col min="13320" max="13321" width="18.28515625" style="303" customWidth="1"/>
    <col min="13322" max="13322" width="6.7109375" style="303" customWidth="1"/>
    <col min="13323" max="13326" width="9.140625" style="303" customWidth="1"/>
    <col min="13327" max="13568" width="9.140625" style="303"/>
    <col min="13569" max="13569" width="14.85546875" style="303" customWidth="1"/>
    <col min="13570" max="13570" width="13.140625" style="303" customWidth="1"/>
    <col min="13571" max="13571" width="12.7109375" style="303" customWidth="1"/>
    <col min="13572" max="13572" width="12.5703125" style="303" customWidth="1"/>
    <col min="13573" max="13573" width="11.5703125" style="303" customWidth="1"/>
    <col min="13574" max="13574" width="12.5703125" style="303" customWidth="1"/>
    <col min="13575" max="13575" width="12.85546875" style="303" customWidth="1"/>
    <col min="13576" max="13577" width="18.28515625" style="303" customWidth="1"/>
    <col min="13578" max="13578" width="6.7109375" style="303" customWidth="1"/>
    <col min="13579" max="13582" width="9.140625" style="303" customWidth="1"/>
    <col min="13583" max="13824" width="9.140625" style="303"/>
    <col min="13825" max="13825" width="14.85546875" style="303" customWidth="1"/>
    <col min="13826" max="13826" width="13.140625" style="303" customWidth="1"/>
    <col min="13827" max="13827" width="12.7109375" style="303" customWidth="1"/>
    <col min="13828" max="13828" width="12.5703125" style="303" customWidth="1"/>
    <col min="13829" max="13829" width="11.5703125" style="303" customWidth="1"/>
    <col min="13830" max="13830" width="12.5703125" style="303" customWidth="1"/>
    <col min="13831" max="13831" width="12.85546875" style="303" customWidth="1"/>
    <col min="13832" max="13833" width="18.28515625" style="303" customWidth="1"/>
    <col min="13834" max="13834" width="6.7109375" style="303" customWidth="1"/>
    <col min="13835" max="13838" width="9.140625" style="303" customWidth="1"/>
    <col min="13839" max="14080" width="9.140625" style="303"/>
    <col min="14081" max="14081" width="14.85546875" style="303" customWidth="1"/>
    <col min="14082" max="14082" width="13.140625" style="303" customWidth="1"/>
    <col min="14083" max="14083" width="12.7109375" style="303" customWidth="1"/>
    <col min="14084" max="14084" width="12.5703125" style="303" customWidth="1"/>
    <col min="14085" max="14085" width="11.5703125" style="303" customWidth="1"/>
    <col min="14086" max="14086" width="12.5703125" style="303" customWidth="1"/>
    <col min="14087" max="14087" width="12.85546875" style="303" customWidth="1"/>
    <col min="14088" max="14089" width="18.28515625" style="303" customWidth="1"/>
    <col min="14090" max="14090" width="6.7109375" style="303" customWidth="1"/>
    <col min="14091" max="14094" width="9.140625" style="303" customWidth="1"/>
    <col min="14095" max="14336" width="9.140625" style="303"/>
    <col min="14337" max="14337" width="14.85546875" style="303" customWidth="1"/>
    <col min="14338" max="14338" width="13.140625" style="303" customWidth="1"/>
    <col min="14339" max="14339" width="12.7109375" style="303" customWidth="1"/>
    <col min="14340" max="14340" width="12.5703125" style="303" customWidth="1"/>
    <col min="14341" max="14341" width="11.5703125" style="303" customWidth="1"/>
    <col min="14342" max="14342" width="12.5703125" style="303" customWidth="1"/>
    <col min="14343" max="14343" width="12.85546875" style="303" customWidth="1"/>
    <col min="14344" max="14345" width="18.28515625" style="303" customWidth="1"/>
    <col min="14346" max="14346" width="6.7109375" style="303" customWidth="1"/>
    <col min="14347" max="14350" width="9.140625" style="303" customWidth="1"/>
    <col min="14351" max="14592" width="9.140625" style="303"/>
    <col min="14593" max="14593" width="14.85546875" style="303" customWidth="1"/>
    <col min="14594" max="14594" width="13.140625" style="303" customWidth="1"/>
    <col min="14595" max="14595" width="12.7109375" style="303" customWidth="1"/>
    <col min="14596" max="14596" width="12.5703125" style="303" customWidth="1"/>
    <col min="14597" max="14597" width="11.5703125" style="303" customWidth="1"/>
    <col min="14598" max="14598" width="12.5703125" style="303" customWidth="1"/>
    <col min="14599" max="14599" width="12.85546875" style="303" customWidth="1"/>
    <col min="14600" max="14601" width="18.28515625" style="303" customWidth="1"/>
    <col min="14602" max="14602" width="6.7109375" style="303" customWidth="1"/>
    <col min="14603" max="14606" width="9.140625" style="303" customWidth="1"/>
    <col min="14607" max="14848" width="9.140625" style="303"/>
    <col min="14849" max="14849" width="14.85546875" style="303" customWidth="1"/>
    <col min="14850" max="14850" width="13.140625" style="303" customWidth="1"/>
    <col min="14851" max="14851" width="12.7109375" style="303" customWidth="1"/>
    <col min="14852" max="14852" width="12.5703125" style="303" customWidth="1"/>
    <col min="14853" max="14853" width="11.5703125" style="303" customWidth="1"/>
    <col min="14854" max="14854" width="12.5703125" style="303" customWidth="1"/>
    <col min="14855" max="14855" width="12.85546875" style="303" customWidth="1"/>
    <col min="14856" max="14857" width="18.28515625" style="303" customWidth="1"/>
    <col min="14858" max="14858" width="6.7109375" style="303" customWidth="1"/>
    <col min="14859" max="14862" width="9.140625" style="303" customWidth="1"/>
    <col min="14863" max="15104" width="9.140625" style="303"/>
    <col min="15105" max="15105" width="14.85546875" style="303" customWidth="1"/>
    <col min="15106" max="15106" width="13.140625" style="303" customWidth="1"/>
    <col min="15107" max="15107" width="12.7109375" style="303" customWidth="1"/>
    <col min="15108" max="15108" width="12.5703125" style="303" customWidth="1"/>
    <col min="15109" max="15109" width="11.5703125" style="303" customWidth="1"/>
    <col min="15110" max="15110" width="12.5703125" style="303" customWidth="1"/>
    <col min="15111" max="15111" width="12.85546875" style="303" customWidth="1"/>
    <col min="15112" max="15113" width="18.28515625" style="303" customWidth="1"/>
    <col min="15114" max="15114" width="6.7109375" style="303" customWidth="1"/>
    <col min="15115" max="15118" width="9.140625" style="303" customWidth="1"/>
    <col min="15119" max="15360" width="9.140625" style="303"/>
    <col min="15361" max="15361" width="14.85546875" style="303" customWidth="1"/>
    <col min="15362" max="15362" width="13.140625" style="303" customWidth="1"/>
    <col min="15363" max="15363" width="12.7109375" style="303" customWidth="1"/>
    <col min="15364" max="15364" width="12.5703125" style="303" customWidth="1"/>
    <col min="15365" max="15365" width="11.5703125" style="303" customWidth="1"/>
    <col min="15366" max="15366" width="12.5703125" style="303" customWidth="1"/>
    <col min="15367" max="15367" width="12.85546875" style="303" customWidth="1"/>
    <col min="15368" max="15369" width="18.28515625" style="303" customWidth="1"/>
    <col min="15370" max="15370" width="6.7109375" style="303" customWidth="1"/>
    <col min="15371" max="15374" width="9.140625" style="303" customWidth="1"/>
    <col min="15375" max="15616" width="9.140625" style="303"/>
    <col min="15617" max="15617" width="14.85546875" style="303" customWidth="1"/>
    <col min="15618" max="15618" width="13.140625" style="303" customWidth="1"/>
    <col min="15619" max="15619" width="12.7109375" style="303" customWidth="1"/>
    <col min="15620" max="15620" width="12.5703125" style="303" customWidth="1"/>
    <col min="15621" max="15621" width="11.5703125" style="303" customWidth="1"/>
    <col min="15622" max="15622" width="12.5703125" style="303" customWidth="1"/>
    <col min="15623" max="15623" width="12.85546875" style="303" customWidth="1"/>
    <col min="15624" max="15625" width="18.28515625" style="303" customWidth="1"/>
    <col min="15626" max="15626" width="6.7109375" style="303" customWidth="1"/>
    <col min="15627" max="15630" width="9.140625" style="303" customWidth="1"/>
    <col min="15631" max="15872" width="9.140625" style="303"/>
    <col min="15873" max="15873" width="14.85546875" style="303" customWidth="1"/>
    <col min="15874" max="15874" width="13.140625" style="303" customWidth="1"/>
    <col min="15875" max="15875" width="12.7109375" style="303" customWidth="1"/>
    <col min="15876" max="15876" width="12.5703125" style="303" customWidth="1"/>
    <col min="15877" max="15877" width="11.5703125" style="303" customWidth="1"/>
    <col min="15878" max="15878" width="12.5703125" style="303" customWidth="1"/>
    <col min="15879" max="15879" width="12.85546875" style="303" customWidth="1"/>
    <col min="15880" max="15881" width="18.28515625" style="303" customWidth="1"/>
    <col min="15882" max="15882" width="6.7109375" style="303" customWidth="1"/>
    <col min="15883" max="15886" width="9.140625" style="303" customWidth="1"/>
    <col min="15887" max="16128" width="9.140625" style="303"/>
    <col min="16129" max="16129" width="14.85546875" style="303" customWidth="1"/>
    <col min="16130" max="16130" width="13.140625" style="303" customWidth="1"/>
    <col min="16131" max="16131" width="12.7109375" style="303" customWidth="1"/>
    <col min="16132" max="16132" width="12.5703125" style="303" customWidth="1"/>
    <col min="16133" max="16133" width="11.5703125" style="303" customWidth="1"/>
    <col min="16134" max="16134" width="12.5703125" style="303" customWidth="1"/>
    <col min="16135" max="16135" width="12.85546875" style="303" customWidth="1"/>
    <col min="16136" max="16137" width="18.28515625" style="303" customWidth="1"/>
    <col min="16138" max="16138" width="6.7109375" style="303" customWidth="1"/>
    <col min="16139" max="16142" width="9.140625" style="303" customWidth="1"/>
    <col min="16143" max="16384" width="9.140625" style="303"/>
  </cols>
  <sheetData>
    <row r="1" spans="1:9" ht="20.25">
      <c r="A1" s="279" t="s">
        <v>112</v>
      </c>
      <c r="B1" s="280"/>
      <c r="C1" s="280"/>
      <c r="D1" s="280"/>
      <c r="E1" s="280"/>
      <c r="F1" s="280"/>
      <c r="G1" s="280"/>
      <c r="H1" s="280"/>
      <c r="I1" s="280"/>
    </row>
    <row r="2" spans="1:9" ht="18.75">
      <c r="A2" s="281" t="s">
        <v>182</v>
      </c>
      <c r="B2" s="280"/>
      <c r="C2" s="280"/>
      <c r="D2" s="280"/>
      <c r="E2" s="280"/>
      <c r="F2" s="280"/>
      <c r="G2" s="280"/>
      <c r="H2" s="280"/>
      <c r="I2" s="280"/>
    </row>
    <row r="3" spans="1:9" ht="18.75">
      <c r="A3" s="281"/>
      <c r="B3" s="280"/>
      <c r="C3" s="280"/>
      <c r="D3" s="280"/>
      <c r="E3" s="280"/>
      <c r="F3" s="280"/>
      <c r="G3" s="280"/>
      <c r="H3" s="280"/>
      <c r="I3" s="280"/>
    </row>
    <row r="4" spans="1:9" s="224" customFormat="1" ht="31.5" customHeight="1">
      <c r="A4" s="384" t="s">
        <v>242</v>
      </c>
      <c r="B4" s="384"/>
      <c r="C4" s="384"/>
      <c r="D4" s="384"/>
      <c r="E4" s="384"/>
      <c r="F4" s="384"/>
      <c r="G4" s="384"/>
      <c r="H4" s="384"/>
      <c r="I4" s="384"/>
    </row>
    <row r="5" spans="1:9" s="224" customFormat="1" ht="18.75" customHeight="1">
      <c r="A5" s="225"/>
      <c r="B5" s="225"/>
      <c r="C5" s="222"/>
      <c r="D5" s="222"/>
      <c r="E5" s="222"/>
      <c r="F5" s="222"/>
      <c r="G5" s="222"/>
      <c r="H5" s="222"/>
    </row>
    <row r="6" spans="1:9" s="223" customFormat="1" ht="20.25" customHeight="1">
      <c r="A6" s="226"/>
      <c r="B6" s="227"/>
      <c r="C6" s="222"/>
      <c r="D6" s="222"/>
      <c r="E6" s="228"/>
      <c r="F6" s="228"/>
      <c r="G6" s="228"/>
      <c r="H6" s="228"/>
    </row>
    <row r="7" spans="1:9" s="224" customFormat="1" ht="19.5" customHeight="1">
      <c r="A7" s="229" t="s">
        <v>133</v>
      </c>
      <c r="B7" s="225"/>
      <c r="C7" s="222"/>
      <c r="D7" s="222"/>
      <c r="E7" s="230"/>
      <c r="F7" s="230"/>
      <c r="G7" s="230"/>
      <c r="H7" s="231"/>
    </row>
    <row r="8" spans="1:9" ht="13.5" thickBot="1">
      <c r="A8" s="280"/>
      <c r="B8" s="280"/>
      <c r="C8" s="280"/>
      <c r="D8" s="280"/>
      <c r="E8" s="280"/>
      <c r="F8" s="280"/>
      <c r="G8" s="280"/>
      <c r="H8" s="280"/>
      <c r="I8" s="280"/>
    </row>
    <row r="9" spans="1:9" ht="21" customHeight="1">
      <c r="A9" s="282" t="s">
        <v>183</v>
      </c>
      <c r="B9" s="283"/>
      <c r="C9" s="283"/>
      <c r="D9" s="283"/>
      <c r="E9" s="283"/>
      <c r="F9" s="283"/>
      <c r="G9" s="283"/>
      <c r="H9" s="284"/>
      <c r="I9" s="284"/>
    </row>
    <row r="10" spans="1:9" ht="52.5" customHeight="1">
      <c r="A10" s="285" t="s">
        <v>184</v>
      </c>
      <c r="B10" s="286" t="s">
        <v>185</v>
      </c>
      <c r="C10" s="286" t="s">
        <v>186</v>
      </c>
      <c r="D10" s="286" t="s">
        <v>187</v>
      </c>
      <c r="E10" s="286" t="s">
        <v>188</v>
      </c>
      <c r="F10" s="286" t="s">
        <v>189</v>
      </c>
      <c r="G10" s="286" t="s">
        <v>190</v>
      </c>
      <c r="H10" s="287" t="s">
        <v>191</v>
      </c>
      <c r="I10" s="287" t="s">
        <v>192</v>
      </c>
    </row>
    <row r="11" spans="1:9">
      <c r="A11" s="288" t="s">
        <v>193</v>
      </c>
      <c r="B11" s="289"/>
      <c r="C11" s="289"/>
      <c r="D11" s="290"/>
      <c r="E11" s="291">
        <v>0</v>
      </c>
      <c r="F11" s="291">
        <v>0</v>
      </c>
      <c r="G11" s="291">
        <v>0</v>
      </c>
      <c r="H11" s="292"/>
      <c r="I11" s="292"/>
    </row>
    <row r="12" spans="1:9">
      <c r="A12" s="288" t="s">
        <v>194</v>
      </c>
      <c r="B12" s="293"/>
      <c r="C12" s="293"/>
      <c r="D12" s="294"/>
      <c r="E12" s="291">
        <v>0</v>
      </c>
      <c r="F12" s="291">
        <v>0</v>
      </c>
      <c r="G12" s="291">
        <v>0</v>
      </c>
      <c r="H12" s="292"/>
      <c r="I12" s="292"/>
    </row>
    <row r="13" spans="1:9" ht="13.5" thickBot="1">
      <c r="A13" s="295" t="s">
        <v>195</v>
      </c>
      <c r="B13" s="296"/>
      <c r="C13" s="296"/>
      <c r="D13" s="297"/>
      <c r="E13" s="298">
        <v>0</v>
      </c>
      <c r="F13" s="298">
        <v>0</v>
      </c>
      <c r="G13" s="298">
        <v>0</v>
      </c>
      <c r="H13" s="299"/>
      <c r="I13" s="299"/>
    </row>
    <row r="14" spans="1:9">
      <c r="A14" s="280"/>
      <c r="B14" s="280"/>
      <c r="C14" s="280"/>
      <c r="D14" s="280"/>
      <c r="E14" s="280"/>
      <c r="F14" s="280"/>
      <c r="G14" s="280"/>
      <c r="H14" s="280"/>
      <c r="I14" s="280"/>
    </row>
    <row r="15" spans="1:9">
      <c r="A15" s="280"/>
      <c r="B15" s="280"/>
      <c r="C15" s="280"/>
      <c r="D15" s="280"/>
      <c r="E15" s="300"/>
      <c r="F15" s="300"/>
      <c r="G15" s="280"/>
      <c r="H15" s="280"/>
      <c r="I15" s="280"/>
    </row>
    <row r="16" spans="1:9">
      <c r="A16" s="301"/>
      <c r="B16" s="280"/>
      <c r="C16" s="280"/>
      <c r="D16" s="280"/>
      <c r="E16" s="300"/>
      <c r="F16" s="300"/>
      <c r="G16" s="280"/>
      <c r="H16" s="280"/>
      <c r="I16" s="280"/>
    </row>
    <row r="17" spans="1:14">
      <c r="A17" s="302"/>
      <c r="E17" s="304"/>
      <c r="F17" s="304"/>
      <c r="J17" s="303"/>
    </row>
    <row r="18" spans="1:14">
      <c r="C18" s="305"/>
      <c r="D18" s="305"/>
      <c r="E18" s="305"/>
      <c r="F18" s="305"/>
      <c r="G18" s="305"/>
      <c r="H18" s="305"/>
      <c r="I18" s="305"/>
      <c r="J18" s="305"/>
      <c r="K18" s="305"/>
      <c r="L18" s="305"/>
      <c r="M18" s="305"/>
      <c r="N18" s="305"/>
    </row>
    <row r="19" spans="1:14">
      <c r="C19" s="305"/>
      <c r="D19" s="305"/>
      <c r="E19" s="305"/>
      <c r="F19" s="305"/>
      <c r="G19" s="305"/>
      <c r="H19" s="305"/>
      <c r="I19" s="305"/>
      <c r="J19" s="305"/>
      <c r="K19" s="305"/>
      <c r="L19" s="305"/>
      <c r="M19" s="305"/>
      <c r="N19" s="305"/>
    </row>
    <row r="20" spans="1:14">
      <c r="C20" s="305"/>
      <c r="D20" s="305"/>
      <c r="E20" s="305"/>
      <c r="F20" s="305"/>
      <c r="G20" s="305"/>
      <c r="H20" s="305"/>
      <c r="I20" s="305"/>
      <c r="J20" s="305"/>
      <c r="K20" s="305"/>
      <c r="L20" s="305"/>
      <c r="M20" s="305"/>
      <c r="N20" s="305"/>
    </row>
    <row r="21" spans="1:14">
      <c r="C21" s="305"/>
      <c r="D21" s="305"/>
      <c r="E21" s="305"/>
      <c r="F21" s="305"/>
      <c r="G21" s="305"/>
      <c r="H21" s="305"/>
      <c r="I21" s="305"/>
      <c r="J21" s="305"/>
      <c r="K21" s="305"/>
      <c r="L21" s="305"/>
      <c r="M21" s="305"/>
      <c r="N21" s="305"/>
    </row>
    <row r="22" spans="1:14">
      <c r="C22" s="305"/>
      <c r="D22" s="305"/>
      <c r="E22" s="305"/>
      <c r="F22" s="305"/>
      <c r="G22" s="305"/>
      <c r="H22" s="305"/>
      <c r="I22" s="305"/>
      <c r="J22" s="305"/>
      <c r="K22" s="305"/>
      <c r="L22" s="305"/>
      <c r="M22" s="305"/>
      <c r="N22" s="305"/>
    </row>
    <row r="23" spans="1:14">
      <c r="C23" s="305"/>
      <c r="D23" s="305"/>
      <c r="E23" s="305"/>
      <c r="F23" s="305"/>
      <c r="G23" s="305"/>
      <c r="H23" s="305"/>
      <c r="I23" s="305"/>
      <c r="J23" s="305"/>
      <c r="K23" s="305"/>
      <c r="L23" s="305"/>
      <c r="M23" s="305"/>
      <c r="N23" s="305"/>
    </row>
    <row r="24" spans="1:14">
      <c r="C24" s="305"/>
      <c r="D24" s="305"/>
      <c r="E24" s="305"/>
      <c r="F24" s="305"/>
      <c r="G24" s="305"/>
      <c r="H24" s="305"/>
      <c r="I24" s="305"/>
      <c r="J24" s="305"/>
      <c r="K24" s="305"/>
      <c r="L24" s="305"/>
      <c r="M24" s="305"/>
      <c r="N24" s="305"/>
    </row>
    <row r="25" spans="1:14">
      <c r="C25" s="305"/>
      <c r="D25" s="305"/>
      <c r="E25" s="305"/>
      <c r="F25" s="305"/>
      <c r="G25" s="305"/>
      <c r="H25" s="305"/>
      <c r="I25" s="305"/>
      <c r="J25" s="305"/>
      <c r="K25" s="305"/>
      <c r="L25" s="305"/>
      <c r="M25" s="305"/>
      <c r="N25" s="305"/>
    </row>
    <row r="26" spans="1:14">
      <c r="C26" s="305"/>
      <c r="D26" s="305"/>
      <c r="E26" s="305"/>
      <c r="F26" s="305"/>
      <c r="G26" s="305"/>
      <c r="H26" s="305"/>
      <c r="I26" s="305"/>
      <c r="J26" s="305"/>
      <c r="K26" s="305"/>
      <c r="L26" s="305"/>
      <c r="M26" s="305"/>
      <c r="N26" s="305"/>
    </row>
    <row r="27" spans="1:14">
      <c r="C27" s="305"/>
      <c r="D27" s="305"/>
      <c r="E27" s="305"/>
      <c r="F27" s="305"/>
      <c r="G27" s="305"/>
      <c r="H27" s="305"/>
      <c r="I27" s="305"/>
      <c r="J27" s="305"/>
      <c r="K27" s="305"/>
      <c r="L27" s="305"/>
      <c r="M27" s="305"/>
      <c r="N27" s="305"/>
    </row>
    <row r="28" spans="1:14">
      <c r="C28" s="305"/>
      <c r="D28" s="305"/>
      <c r="E28" s="305"/>
      <c r="F28" s="305"/>
      <c r="G28" s="305"/>
      <c r="H28" s="305"/>
      <c r="I28" s="305"/>
      <c r="J28" s="305"/>
      <c r="K28" s="305"/>
      <c r="L28" s="305"/>
      <c r="M28" s="305"/>
      <c r="N28" s="305"/>
    </row>
    <row r="29" spans="1:14">
      <c r="C29" s="305"/>
      <c r="D29" s="305"/>
      <c r="E29" s="305"/>
      <c r="F29" s="305"/>
      <c r="G29" s="305"/>
      <c r="H29" s="305"/>
      <c r="I29" s="305"/>
      <c r="J29" s="305"/>
      <c r="K29" s="305"/>
      <c r="L29" s="305"/>
      <c r="M29" s="305"/>
      <c r="N29" s="305"/>
    </row>
    <row r="30" spans="1:14">
      <c r="C30" s="305"/>
      <c r="D30" s="305"/>
      <c r="E30" s="305"/>
      <c r="F30" s="305"/>
      <c r="G30" s="305"/>
      <c r="H30" s="305"/>
      <c r="I30" s="305"/>
      <c r="J30" s="305"/>
      <c r="K30" s="305"/>
      <c r="L30" s="305"/>
      <c r="M30" s="305"/>
      <c r="N30" s="305"/>
    </row>
    <row r="31" spans="1:14">
      <c r="C31" s="305"/>
      <c r="D31" s="305"/>
      <c r="E31" s="305"/>
      <c r="F31" s="305"/>
      <c r="G31" s="305"/>
      <c r="H31" s="305"/>
      <c r="I31" s="305"/>
      <c r="J31" s="305"/>
      <c r="K31" s="305"/>
      <c r="L31" s="305"/>
      <c r="M31" s="305"/>
      <c r="N31" s="305"/>
    </row>
    <row r="32" spans="1:14">
      <c r="C32" s="305"/>
      <c r="D32" s="305"/>
      <c r="E32" s="305"/>
      <c r="F32" s="305"/>
      <c r="G32" s="305"/>
      <c r="H32" s="305"/>
      <c r="I32" s="305"/>
      <c r="J32" s="305"/>
      <c r="K32" s="305"/>
      <c r="L32" s="305"/>
      <c r="M32" s="305"/>
      <c r="N32" s="305"/>
    </row>
    <row r="33" s="303" customFormat="1"/>
  </sheetData>
  <mergeCells count="1">
    <mergeCell ref="A4:I4"/>
  </mergeCells>
  <pageMargins left="0.5" right="0.25" top="0.75" bottom="1.25" header="0.5" footer="0.5"/>
  <pageSetup orientation="landscape" r:id="rId1"/>
  <headerFooter alignWithMargins="0">
    <oddFooter>&amp;L&amp;A&amp;C&amp;P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2"/>
  <sheetViews>
    <sheetView showGridLines="0" zoomScaleNormal="100" workbookViewId="0">
      <selection activeCell="D7" sqref="D7"/>
    </sheetView>
  </sheetViews>
  <sheetFormatPr defaultRowHeight="12.75"/>
  <cols>
    <col min="1" max="1" width="42.28515625" style="303" customWidth="1"/>
    <col min="2" max="2" width="13.140625" style="303" customWidth="1"/>
    <col min="3" max="3" width="13.7109375" style="303" customWidth="1"/>
    <col min="4" max="4" width="13.42578125" style="303" customWidth="1"/>
    <col min="5" max="5" width="13.140625" style="303" customWidth="1"/>
    <col min="6" max="6" width="15.140625" style="303" customWidth="1"/>
    <col min="7" max="256" width="9.140625" style="303"/>
    <col min="257" max="257" width="42.28515625" style="303" customWidth="1"/>
    <col min="258" max="258" width="13.140625" style="303" customWidth="1"/>
    <col min="259" max="259" width="13.7109375" style="303" customWidth="1"/>
    <col min="260" max="260" width="13.42578125" style="303" customWidth="1"/>
    <col min="261" max="261" width="13.140625" style="303" customWidth="1"/>
    <col min="262" max="262" width="15.140625" style="303" customWidth="1"/>
    <col min="263" max="512" width="9.140625" style="303"/>
    <col min="513" max="513" width="42.28515625" style="303" customWidth="1"/>
    <col min="514" max="514" width="13.140625" style="303" customWidth="1"/>
    <col min="515" max="515" width="13.7109375" style="303" customWidth="1"/>
    <col min="516" max="516" width="13.42578125" style="303" customWidth="1"/>
    <col min="517" max="517" width="13.140625" style="303" customWidth="1"/>
    <col min="518" max="518" width="15.140625" style="303" customWidth="1"/>
    <col min="519" max="768" width="9.140625" style="303"/>
    <col min="769" max="769" width="42.28515625" style="303" customWidth="1"/>
    <col min="770" max="770" width="13.140625" style="303" customWidth="1"/>
    <col min="771" max="771" width="13.7109375" style="303" customWidth="1"/>
    <col min="772" max="772" width="13.42578125" style="303" customWidth="1"/>
    <col min="773" max="773" width="13.140625" style="303" customWidth="1"/>
    <col min="774" max="774" width="15.140625" style="303" customWidth="1"/>
    <col min="775" max="1024" width="9.140625" style="303"/>
    <col min="1025" max="1025" width="42.28515625" style="303" customWidth="1"/>
    <col min="1026" max="1026" width="13.140625" style="303" customWidth="1"/>
    <col min="1027" max="1027" width="13.7109375" style="303" customWidth="1"/>
    <col min="1028" max="1028" width="13.42578125" style="303" customWidth="1"/>
    <col min="1029" max="1029" width="13.140625" style="303" customWidth="1"/>
    <col min="1030" max="1030" width="15.140625" style="303" customWidth="1"/>
    <col min="1031" max="1280" width="9.140625" style="303"/>
    <col min="1281" max="1281" width="42.28515625" style="303" customWidth="1"/>
    <col min="1282" max="1282" width="13.140625" style="303" customWidth="1"/>
    <col min="1283" max="1283" width="13.7109375" style="303" customWidth="1"/>
    <col min="1284" max="1284" width="13.42578125" style="303" customWidth="1"/>
    <col min="1285" max="1285" width="13.140625" style="303" customWidth="1"/>
    <col min="1286" max="1286" width="15.140625" style="303" customWidth="1"/>
    <col min="1287" max="1536" width="9.140625" style="303"/>
    <col min="1537" max="1537" width="42.28515625" style="303" customWidth="1"/>
    <col min="1538" max="1538" width="13.140625" style="303" customWidth="1"/>
    <col min="1539" max="1539" width="13.7109375" style="303" customWidth="1"/>
    <col min="1540" max="1540" width="13.42578125" style="303" customWidth="1"/>
    <col min="1541" max="1541" width="13.140625" style="303" customWidth="1"/>
    <col min="1542" max="1542" width="15.140625" style="303" customWidth="1"/>
    <col min="1543" max="1792" width="9.140625" style="303"/>
    <col min="1793" max="1793" width="42.28515625" style="303" customWidth="1"/>
    <col min="1794" max="1794" width="13.140625" style="303" customWidth="1"/>
    <col min="1795" max="1795" width="13.7109375" style="303" customWidth="1"/>
    <col min="1796" max="1796" width="13.42578125" style="303" customWidth="1"/>
    <col min="1797" max="1797" width="13.140625" style="303" customWidth="1"/>
    <col min="1798" max="1798" width="15.140625" style="303" customWidth="1"/>
    <col min="1799" max="2048" width="9.140625" style="303"/>
    <col min="2049" max="2049" width="42.28515625" style="303" customWidth="1"/>
    <col min="2050" max="2050" width="13.140625" style="303" customWidth="1"/>
    <col min="2051" max="2051" width="13.7109375" style="303" customWidth="1"/>
    <col min="2052" max="2052" width="13.42578125" style="303" customWidth="1"/>
    <col min="2053" max="2053" width="13.140625" style="303" customWidth="1"/>
    <col min="2054" max="2054" width="15.140625" style="303" customWidth="1"/>
    <col min="2055" max="2304" width="9.140625" style="303"/>
    <col min="2305" max="2305" width="42.28515625" style="303" customWidth="1"/>
    <col min="2306" max="2306" width="13.140625" style="303" customWidth="1"/>
    <col min="2307" max="2307" width="13.7109375" style="303" customWidth="1"/>
    <col min="2308" max="2308" width="13.42578125" style="303" customWidth="1"/>
    <col min="2309" max="2309" width="13.140625" style="303" customWidth="1"/>
    <col min="2310" max="2310" width="15.140625" style="303" customWidth="1"/>
    <col min="2311" max="2560" width="9.140625" style="303"/>
    <col min="2561" max="2561" width="42.28515625" style="303" customWidth="1"/>
    <col min="2562" max="2562" width="13.140625" style="303" customWidth="1"/>
    <col min="2563" max="2563" width="13.7109375" style="303" customWidth="1"/>
    <col min="2564" max="2564" width="13.42578125" style="303" customWidth="1"/>
    <col min="2565" max="2565" width="13.140625" style="303" customWidth="1"/>
    <col min="2566" max="2566" width="15.140625" style="303" customWidth="1"/>
    <col min="2567" max="2816" width="9.140625" style="303"/>
    <col min="2817" max="2817" width="42.28515625" style="303" customWidth="1"/>
    <col min="2818" max="2818" width="13.140625" style="303" customWidth="1"/>
    <col min="2819" max="2819" width="13.7109375" style="303" customWidth="1"/>
    <col min="2820" max="2820" width="13.42578125" style="303" customWidth="1"/>
    <col min="2821" max="2821" width="13.140625" style="303" customWidth="1"/>
    <col min="2822" max="2822" width="15.140625" style="303" customWidth="1"/>
    <col min="2823" max="3072" width="9.140625" style="303"/>
    <col min="3073" max="3073" width="42.28515625" style="303" customWidth="1"/>
    <col min="3074" max="3074" width="13.140625" style="303" customWidth="1"/>
    <col min="3075" max="3075" width="13.7109375" style="303" customWidth="1"/>
    <col min="3076" max="3076" width="13.42578125" style="303" customWidth="1"/>
    <col min="3077" max="3077" width="13.140625" style="303" customWidth="1"/>
    <col min="3078" max="3078" width="15.140625" style="303" customWidth="1"/>
    <col min="3079" max="3328" width="9.140625" style="303"/>
    <col min="3329" max="3329" width="42.28515625" style="303" customWidth="1"/>
    <col min="3330" max="3330" width="13.140625" style="303" customWidth="1"/>
    <col min="3331" max="3331" width="13.7109375" style="303" customWidth="1"/>
    <col min="3332" max="3332" width="13.42578125" style="303" customWidth="1"/>
    <col min="3333" max="3333" width="13.140625" style="303" customWidth="1"/>
    <col min="3334" max="3334" width="15.140625" style="303" customWidth="1"/>
    <col min="3335" max="3584" width="9.140625" style="303"/>
    <col min="3585" max="3585" width="42.28515625" style="303" customWidth="1"/>
    <col min="3586" max="3586" width="13.140625" style="303" customWidth="1"/>
    <col min="3587" max="3587" width="13.7109375" style="303" customWidth="1"/>
    <col min="3588" max="3588" width="13.42578125" style="303" customWidth="1"/>
    <col min="3589" max="3589" width="13.140625" style="303" customWidth="1"/>
    <col min="3590" max="3590" width="15.140625" style="303" customWidth="1"/>
    <col min="3591" max="3840" width="9.140625" style="303"/>
    <col min="3841" max="3841" width="42.28515625" style="303" customWidth="1"/>
    <col min="3842" max="3842" width="13.140625" style="303" customWidth="1"/>
    <col min="3843" max="3843" width="13.7109375" style="303" customWidth="1"/>
    <col min="3844" max="3844" width="13.42578125" style="303" customWidth="1"/>
    <col min="3845" max="3845" width="13.140625" style="303" customWidth="1"/>
    <col min="3846" max="3846" width="15.140625" style="303" customWidth="1"/>
    <col min="3847" max="4096" width="9.140625" style="303"/>
    <col min="4097" max="4097" width="42.28515625" style="303" customWidth="1"/>
    <col min="4098" max="4098" width="13.140625" style="303" customWidth="1"/>
    <col min="4099" max="4099" width="13.7109375" style="303" customWidth="1"/>
    <col min="4100" max="4100" width="13.42578125" style="303" customWidth="1"/>
    <col min="4101" max="4101" width="13.140625" style="303" customWidth="1"/>
    <col min="4102" max="4102" width="15.140625" style="303" customWidth="1"/>
    <col min="4103" max="4352" width="9.140625" style="303"/>
    <col min="4353" max="4353" width="42.28515625" style="303" customWidth="1"/>
    <col min="4354" max="4354" width="13.140625" style="303" customWidth="1"/>
    <col min="4355" max="4355" width="13.7109375" style="303" customWidth="1"/>
    <col min="4356" max="4356" width="13.42578125" style="303" customWidth="1"/>
    <col min="4357" max="4357" width="13.140625" style="303" customWidth="1"/>
    <col min="4358" max="4358" width="15.140625" style="303" customWidth="1"/>
    <col min="4359" max="4608" width="9.140625" style="303"/>
    <col min="4609" max="4609" width="42.28515625" style="303" customWidth="1"/>
    <col min="4610" max="4610" width="13.140625" style="303" customWidth="1"/>
    <col min="4611" max="4611" width="13.7109375" style="303" customWidth="1"/>
    <col min="4612" max="4612" width="13.42578125" style="303" customWidth="1"/>
    <col min="4613" max="4613" width="13.140625" style="303" customWidth="1"/>
    <col min="4614" max="4614" width="15.140625" style="303" customWidth="1"/>
    <col min="4615" max="4864" width="9.140625" style="303"/>
    <col min="4865" max="4865" width="42.28515625" style="303" customWidth="1"/>
    <col min="4866" max="4866" width="13.140625" style="303" customWidth="1"/>
    <col min="4867" max="4867" width="13.7109375" style="303" customWidth="1"/>
    <col min="4868" max="4868" width="13.42578125" style="303" customWidth="1"/>
    <col min="4869" max="4869" width="13.140625" style="303" customWidth="1"/>
    <col min="4870" max="4870" width="15.140625" style="303" customWidth="1"/>
    <col min="4871" max="5120" width="9.140625" style="303"/>
    <col min="5121" max="5121" width="42.28515625" style="303" customWidth="1"/>
    <col min="5122" max="5122" width="13.140625" style="303" customWidth="1"/>
    <col min="5123" max="5123" width="13.7109375" style="303" customWidth="1"/>
    <col min="5124" max="5124" width="13.42578125" style="303" customWidth="1"/>
    <col min="5125" max="5125" width="13.140625" style="303" customWidth="1"/>
    <col min="5126" max="5126" width="15.140625" style="303" customWidth="1"/>
    <col min="5127" max="5376" width="9.140625" style="303"/>
    <col min="5377" max="5377" width="42.28515625" style="303" customWidth="1"/>
    <col min="5378" max="5378" width="13.140625" style="303" customWidth="1"/>
    <col min="5379" max="5379" width="13.7109375" style="303" customWidth="1"/>
    <col min="5380" max="5380" width="13.42578125" style="303" customWidth="1"/>
    <col min="5381" max="5381" width="13.140625" style="303" customWidth="1"/>
    <col min="5382" max="5382" width="15.140625" style="303" customWidth="1"/>
    <col min="5383" max="5632" width="9.140625" style="303"/>
    <col min="5633" max="5633" width="42.28515625" style="303" customWidth="1"/>
    <col min="5634" max="5634" width="13.140625" style="303" customWidth="1"/>
    <col min="5635" max="5635" width="13.7109375" style="303" customWidth="1"/>
    <col min="5636" max="5636" width="13.42578125" style="303" customWidth="1"/>
    <col min="5637" max="5637" width="13.140625" style="303" customWidth="1"/>
    <col min="5638" max="5638" width="15.140625" style="303" customWidth="1"/>
    <col min="5639" max="5888" width="9.140625" style="303"/>
    <col min="5889" max="5889" width="42.28515625" style="303" customWidth="1"/>
    <col min="5890" max="5890" width="13.140625" style="303" customWidth="1"/>
    <col min="5891" max="5891" width="13.7109375" style="303" customWidth="1"/>
    <col min="5892" max="5892" width="13.42578125" style="303" customWidth="1"/>
    <col min="5893" max="5893" width="13.140625" style="303" customWidth="1"/>
    <col min="5894" max="5894" width="15.140625" style="303" customWidth="1"/>
    <col min="5895" max="6144" width="9.140625" style="303"/>
    <col min="6145" max="6145" width="42.28515625" style="303" customWidth="1"/>
    <col min="6146" max="6146" width="13.140625" style="303" customWidth="1"/>
    <col min="6147" max="6147" width="13.7109375" style="303" customWidth="1"/>
    <col min="6148" max="6148" width="13.42578125" style="303" customWidth="1"/>
    <col min="6149" max="6149" width="13.140625" style="303" customWidth="1"/>
    <col min="6150" max="6150" width="15.140625" style="303" customWidth="1"/>
    <col min="6151" max="6400" width="9.140625" style="303"/>
    <col min="6401" max="6401" width="42.28515625" style="303" customWidth="1"/>
    <col min="6402" max="6402" width="13.140625" style="303" customWidth="1"/>
    <col min="6403" max="6403" width="13.7109375" style="303" customWidth="1"/>
    <col min="6404" max="6404" width="13.42578125" style="303" customWidth="1"/>
    <col min="6405" max="6405" width="13.140625" style="303" customWidth="1"/>
    <col min="6406" max="6406" width="15.140625" style="303" customWidth="1"/>
    <col min="6407" max="6656" width="9.140625" style="303"/>
    <col min="6657" max="6657" width="42.28515625" style="303" customWidth="1"/>
    <col min="6658" max="6658" width="13.140625" style="303" customWidth="1"/>
    <col min="6659" max="6659" width="13.7109375" style="303" customWidth="1"/>
    <col min="6660" max="6660" width="13.42578125" style="303" customWidth="1"/>
    <col min="6661" max="6661" width="13.140625" style="303" customWidth="1"/>
    <col min="6662" max="6662" width="15.140625" style="303" customWidth="1"/>
    <col min="6663" max="6912" width="9.140625" style="303"/>
    <col min="6913" max="6913" width="42.28515625" style="303" customWidth="1"/>
    <col min="6914" max="6914" width="13.140625" style="303" customWidth="1"/>
    <col min="6915" max="6915" width="13.7109375" style="303" customWidth="1"/>
    <col min="6916" max="6916" width="13.42578125" style="303" customWidth="1"/>
    <col min="6917" max="6917" width="13.140625" style="303" customWidth="1"/>
    <col min="6918" max="6918" width="15.140625" style="303" customWidth="1"/>
    <col min="6919" max="7168" width="9.140625" style="303"/>
    <col min="7169" max="7169" width="42.28515625" style="303" customWidth="1"/>
    <col min="7170" max="7170" width="13.140625" style="303" customWidth="1"/>
    <col min="7171" max="7171" width="13.7109375" style="303" customWidth="1"/>
    <col min="7172" max="7172" width="13.42578125" style="303" customWidth="1"/>
    <col min="7173" max="7173" width="13.140625" style="303" customWidth="1"/>
    <col min="7174" max="7174" width="15.140625" style="303" customWidth="1"/>
    <col min="7175" max="7424" width="9.140625" style="303"/>
    <col min="7425" max="7425" width="42.28515625" style="303" customWidth="1"/>
    <col min="7426" max="7426" width="13.140625" style="303" customWidth="1"/>
    <col min="7427" max="7427" width="13.7109375" style="303" customWidth="1"/>
    <col min="7428" max="7428" width="13.42578125" style="303" customWidth="1"/>
    <col min="7429" max="7429" width="13.140625" style="303" customWidth="1"/>
    <col min="7430" max="7430" width="15.140625" style="303" customWidth="1"/>
    <col min="7431" max="7680" width="9.140625" style="303"/>
    <col min="7681" max="7681" width="42.28515625" style="303" customWidth="1"/>
    <col min="7682" max="7682" width="13.140625" style="303" customWidth="1"/>
    <col min="7683" max="7683" width="13.7109375" style="303" customWidth="1"/>
    <col min="7684" max="7684" width="13.42578125" style="303" customWidth="1"/>
    <col min="7685" max="7685" width="13.140625" style="303" customWidth="1"/>
    <col min="7686" max="7686" width="15.140625" style="303" customWidth="1"/>
    <col min="7687" max="7936" width="9.140625" style="303"/>
    <col min="7937" max="7937" width="42.28515625" style="303" customWidth="1"/>
    <col min="7938" max="7938" width="13.140625" style="303" customWidth="1"/>
    <col min="7939" max="7939" width="13.7109375" style="303" customWidth="1"/>
    <col min="7940" max="7940" width="13.42578125" style="303" customWidth="1"/>
    <col min="7941" max="7941" width="13.140625" style="303" customWidth="1"/>
    <col min="7942" max="7942" width="15.140625" style="303" customWidth="1"/>
    <col min="7943" max="8192" width="9.140625" style="303"/>
    <col min="8193" max="8193" width="42.28515625" style="303" customWidth="1"/>
    <col min="8194" max="8194" width="13.140625" style="303" customWidth="1"/>
    <col min="8195" max="8195" width="13.7109375" style="303" customWidth="1"/>
    <col min="8196" max="8196" width="13.42578125" style="303" customWidth="1"/>
    <col min="8197" max="8197" width="13.140625" style="303" customWidth="1"/>
    <col min="8198" max="8198" width="15.140625" style="303" customWidth="1"/>
    <col min="8199" max="8448" width="9.140625" style="303"/>
    <col min="8449" max="8449" width="42.28515625" style="303" customWidth="1"/>
    <col min="8450" max="8450" width="13.140625" style="303" customWidth="1"/>
    <col min="8451" max="8451" width="13.7109375" style="303" customWidth="1"/>
    <col min="8452" max="8452" width="13.42578125" style="303" customWidth="1"/>
    <col min="8453" max="8453" width="13.140625" style="303" customWidth="1"/>
    <col min="8454" max="8454" width="15.140625" style="303" customWidth="1"/>
    <col min="8455" max="8704" width="9.140625" style="303"/>
    <col min="8705" max="8705" width="42.28515625" style="303" customWidth="1"/>
    <col min="8706" max="8706" width="13.140625" style="303" customWidth="1"/>
    <col min="8707" max="8707" width="13.7109375" style="303" customWidth="1"/>
    <col min="8708" max="8708" width="13.42578125" style="303" customWidth="1"/>
    <col min="8709" max="8709" width="13.140625" style="303" customWidth="1"/>
    <col min="8710" max="8710" width="15.140625" style="303" customWidth="1"/>
    <col min="8711" max="8960" width="9.140625" style="303"/>
    <col min="8961" max="8961" width="42.28515625" style="303" customWidth="1"/>
    <col min="8962" max="8962" width="13.140625" style="303" customWidth="1"/>
    <col min="8963" max="8963" width="13.7109375" style="303" customWidth="1"/>
    <col min="8964" max="8964" width="13.42578125" style="303" customWidth="1"/>
    <col min="8965" max="8965" width="13.140625" style="303" customWidth="1"/>
    <col min="8966" max="8966" width="15.140625" style="303" customWidth="1"/>
    <col min="8967" max="9216" width="9.140625" style="303"/>
    <col min="9217" max="9217" width="42.28515625" style="303" customWidth="1"/>
    <col min="9218" max="9218" width="13.140625" style="303" customWidth="1"/>
    <col min="9219" max="9219" width="13.7109375" style="303" customWidth="1"/>
    <col min="9220" max="9220" width="13.42578125" style="303" customWidth="1"/>
    <col min="9221" max="9221" width="13.140625" style="303" customWidth="1"/>
    <col min="9222" max="9222" width="15.140625" style="303" customWidth="1"/>
    <col min="9223" max="9472" width="9.140625" style="303"/>
    <col min="9473" max="9473" width="42.28515625" style="303" customWidth="1"/>
    <col min="9474" max="9474" width="13.140625" style="303" customWidth="1"/>
    <col min="9475" max="9475" width="13.7109375" style="303" customWidth="1"/>
    <col min="9476" max="9476" width="13.42578125" style="303" customWidth="1"/>
    <col min="9477" max="9477" width="13.140625" style="303" customWidth="1"/>
    <col min="9478" max="9478" width="15.140625" style="303" customWidth="1"/>
    <col min="9479" max="9728" width="9.140625" style="303"/>
    <col min="9729" max="9729" width="42.28515625" style="303" customWidth="1"/>
    <col min="9730" max="9730" width="13.140625" style="303" customWidth="1"/>
    <col min="9731" max="9731" width="13.7109375" style="303" customWidth="1"/>
    <col min="9732" max="9732" width="13.42578125" style="303" customWidth="1"/>
    <col min="9733" max="9733" width="13.140625" style="303" customWidth="1"/>
    <col min="9734" max="9734" width="15.140625" style="303" customWidth="1"/>
    <col min="9735" max="9984" width="9.140625" style="303"/>
    <col min="9985" max="9985" width="42.28515625" style="303" customWidth="1"/>
    <col min="9986" max="9986" width="13.140625" style="303" customWidth="1"/>
    <col min="9987" max="9987" width="13.7109375" style="303" customWidth="1"/>
    <col min="9988" max="9988" width="13.42578125" style="303" customWidth="1"/>
    <col min="9989" max="9989" width="13.140625" style="303" customWidth="1"/>
    <col min="9990" max="9990" width="15.140625" style="303" customWidth="1"/>
    <col min="9991" max="10240" width="9.140625" style="303"/>
    <col min="10241" max="10241" width="42.28515625" style="303" customWidth="1"/>
    <col min="10242" max="10242" width="13.140625" style="303" customWidth="1"/>
    <col min="10243" max="10243" width="13.7109375" style="303" customWidth="1"/>
    <col min="10244" max="10244" width="13.42578125" style="303" customWidth="1"/>
    <col min="10245" max="10245" width="13.140625" style="303" customWidth="1"/>
    <col min="10246" max="10246" width="15.140625" style="303" customWidth="1"/>
    <col min="10247" max="10496" width="9.140625" style="303"/>
    <col min="10497" max="10497" width="42.28515625" style="303" customWidth="1"/>
    <col min="10498" max="10498" width="13.140625" style="303" customWidth="1"/>
    <col min="10499" max="10499" width="13.7109375" style="303" customWidth="1"/>
    <col min="10500" max="10500" width="13.42578125" style="303" customWidth="1"/>
    <col min="10501" max="10501" width="13.140625" style="303" customWidth="1"/>
    <col min="10502" max="10502" width="15.140625" style="303" customWidth="1"/>
    <col min="10503" max="10752" width="9.140625" style="303"/>
    <col min="10753" max="10753" width="42.28515625" style="303" customWidth="1"/>
    <col min="10754" max="10754" width="13.140625" style="303" customWidth="1"/>
    <col min="10755" max="10755" width="13.7109375" style="303" customWidth="1"/>
    <col min="10756" max="10756" width="13.42578125" style="303" customWidth="1"/>
    <col min="10757" max="10757" width="13.140625" style="303" customWidth="1"/>
    <col min="10758" max="10758" width="15.140625" style="303" customWidth="1"/>
    <col min="10759" max="11008" width="9.140625" style="303"/>
    <col min="11009" max="11009" width="42.28515625" style="303" customWidth="1"/>
    <col min="11010" max="11010" width="13.140625" style="303" customWidth="1"/>
    <col min="11011" max="11011" width="13.7109375" style="303" customWidth="1"/>
    <col min="11012" max="11012" width="13.42578125" style="303" customWidth="1"/>
    <col min="11013" max="11013" width="13.140625" style="303" customWidth="1"/>
    <col min="11014" max="11014" width="15.140625" style="303" customWidth="1"/>
    <col min="11015" max="11264" width="9.140625" style="303"/>
    <col min="11265" max="11265" width="42.28515625" style="303" customWidth="1"/>
    <col min="11266" max="11266" width="13.140625" style="303" customWidth="1"/>
    <col min="11267" max="11267" width="13.7109375" style="303" customWidth="1"/>
    <col min="11268" max="11268" width="13.42578125" style="303" customWidth="1"/>
    <col min="11269" max="11269" width="13.140625" style="303" customWidth="1"/>
    <col min="11270" max="11270" width="15.140625" style="303" customWidth="1"/>
    <col min="11271" max="11520" width="9.140625" style="303"/>
    <col min="11521" max="11521" width="42.28515625" style="303" customWidth="1"/>
    <col min="11522" max="11522" width="13.140625" style="303" customWidth="1"/>
    <col min="11523" max="11523" width="13.7109375" style="303" customWidth="1"/>
    <col min="11524" max="11524" width="13.42578125" style="303" customWidth="1"/>
    <col min="11525" max="11525" width="13.140625" style="303" customWidth="1"/>
    <col min="11526" max="11526" width="15.140625" style="303" customWidth="1"/>
    <col min="11527" max="11776" width="9.140625" style="303"/>
    <col min="11777" max="11777" width="42.28515625" style="303" customWidth="1"/>
    <col min="11778" max="11778" width="13.140625" style="303" customWidth="1"/>
    <col min="11779" max="11779" width="13.7109375" style="303" customWidth="1"/>
    <col min="11780" max="11780" width="13.42578125" style="303" customWidth="1"/>
    <col min="11781" max="11781" width="13.140625" style="303" customWidth="1"/>
    <col min="11782" max="11782" width="15.140625" style="303" customWidth="1"/>
    <col min="11783" max="12032" width="9.140625" style="303"/>
    <col min="12033" max="12033" width="42.28515625" style="303" customWidth="1"/>
    <col min="12034" max="12034" width="13.140625" style="303" customWidth="1"/>
    <col min="12035" max="12035" width="13.7109375" style="303" customWidth="1"/>
    <col min="12036" max="12036" width="13.42578125" style="303" customWidth="1"/>
    <col min="12037" max="12037" width="13.140625" style="303" customWidth="1"/>
    <col min="12038" max="12038" width="15.140625" style="303" customWidth="1"/>
    <col min="12039" max="12288" width="9.140625" style="303"/>
    <col min="12289" max="12289" width="42.28515625" style="303" customWidth="1"/>
    <col min="12290" max="12290" width="13.140625" style="303" customWidth="1"/>
    <col min="12291" max="12291" width="13.7109375" style="303" customWidth="1"/>
    <col min="12292" max="12292" width="13.42578125" style="303" customWidth="1"/>
    <col min="12293" max="12293" width="13.140625" style="303" customWidth="1"/>
    <col min="12294" max="12294" width="15.140625" style="303" customWidth="1"/>
    <col min="12295" max="12544" width="9.140625" style="303"/>
    <col min="12545" max="12545" width="42.28515625" style="303" customWidth="1"/>
    <col min="12546" max="12546" width="13.140625" style="303" customWidth="1"/>
    <col min="12547" max="12547" width="13.7109375" style="303" customWidth="1"/>
    <col min="12548" max="12548" width="13.42578125" style="303" customWidth="1"/>
    <col min="12549" max="12549" width="13.140625" style="303" customWidth="1"/>
    <col min="12550" max="12550" width="15.140625" style="303" customWidth="1"/>
    <col min="12551" max="12800" width="9.140625" style="303"/>
    <col min="12801" max="12801" width="42.28515625" style="303" customWidth="1"/>
    <col min="12802" max="12802" width="13.140625" style="303" customWidth="1"/>
    <col min="12803" max="12803" width="13.7109375" style="303" customWidth="1"/>
    <col min="12804" max="12804" width="13.42578125" style="303" customWidth="1"/>
    <col min="12805" max="12805" width="13.140625" style="303" customWidth="1"/>
    <col min="12806" max="12806" width="15.140625" style="303" customWidth="1"/>
    <col min="12807" max="13056" width="9.140625" style="303"/>
    <col min="13057" max="13057" width="42.28515625" style="303" customWidth="1"/>
    <col min="13058" max="13058" width="13.140625" style="303" customWidth="1"/>
    <col min="13059" max="13059" width="13.7109375" style="303" customWidth="1"/>
    <col min="13060" max="13060" width="13.42578125" style="303" customWidth="1"/>
    <col min="13061" max="13061" width="13.140625" style="303" customWidth="1"/>
    <col min="13062" max="13062" width="15.140625" style="303" customWidth="1"/>
    <col min="13063" max="13312" width="9.140625" style="303"/>
    <col min="13313" max="13313" width="42.28515625" style="303" customWidth="1"/>
    <col min="13314" max="13314" width="13.140625" style="303" customWidth="1"/>
    <col min="13315" max="13315" width="13.7109375" style="303" customWidth="1"/>
    <col min="13316" max="13316" width="13.42578125" style="303" customWidth="1"/>
    <col min="13317" max="13317" width="13.140625" style="303" customWidth="1"/>
    <col min="13318" max="13318" width="15.140625" style="303" customWidth="1"/>
    <col min="13319" max="13568" width="9.140625" style="303"/>
    <col min="13569" max="13569" width="42.28515625" style="303" customWidth="1"/>
    <col min="13570" max="13570" width="13.140625" style="303" customWidth="1"/>
    <col min="13571" max="13571" width="13.7109375" style="303" customWidth="1"/>
    <col min="13572" max="13572" width="13.42578125" style="303" customWidth="1"/>
    <col min="13573" max="13573" width="13.140625" style="303" customWidth="1"/>
    <col min="13574" max="13574" width="15.140625" style="303" customWidth="1"/>
    <col min="13575" max="13824" width="9.140625" style="303"/>
    <col min="13825" max="13825" width="42.28515625" style="303" customWidth="1"/>
    <col min="13826" max="13826" width="13.140625" style="303" customWidth="1"/>
    <col min="13827" max="13827" width="13.7109375" style="303" customWidth="1"/>
    <col min="13828" max="13828" width="13.42578125" style="303" customWidth="1"/>
    <col min="13829" max="13829" width="13.140625" style="303" customWidth="1"/>
    <col min="13830" max="13830" width="15.140625" style="303" customWidth="1"/>
    <col min="13831" max="14080" width="9.140625" style="303"/>
    <col min="14081" max="14081" width="42.28515625" style="303" customWidth="1"/>
    <col min="14082" max="14082" width="13.140625" style="303" customWidth="1"/>
    <col min="14083" max="14083" width="13.7109375" style="303" customWidth="1"/>
    <col min="14084" max="14084" width="13.42578125" style="303" customWidth="1"/>
    <col min="14085" max="14085" width="13.140625" style="303" customWidth="1"/>
    <col min="14086" max="14086" width="15.140625" style="303" customWidth="1"/>
    <col min="14087" max="14336" width="9.140625" style="303"/>
    <col min="14337" max="14337" width="42.28515625" style="303" customWidth="1"/>
    <col min="14338" max="14338" width="13.140625" style="303" customWidth="1"/>
    <col min="14339" max="14339" width="13.7109375" style="303" customWidth="1"/>
    <col min="14340" max="14340" width="13.42578125" style="303" customWidth="1"/>
    <col min="14341" max="14341" width="13.140625" style="303" customWidth="1"/>
    <col min="14342" max="14342" width="15.140625" style="303" customWidth="1"/>
    <col min="14343" max="14592" width="9.140625" style="303"/>
    <col min="14593" max="14593" width="42.28515625" style="303" customWidth="1"/>
    <col min="14594" max="14594" width="13.140625" style="303" customWidth="1"/>
    <col min="14595" max="14595" width="13.7109375" style="303" customWidth="1"/>
    <col min="14596" max="14596" width="13.42578125" style="303" customWidth="1"/>
    <col min="14597" max="14597" width="13.140625" style="303" customWidth="1"/>
    <col min="14598" max="14598" width="15.140625" style="303" customWidth="1"/>
    <col min="14599" max="14848" width="9.140625" style="303"/>
    <col min="14849" max="14849" width="42.28515625" style="303" customWidth="1"/>
    <col min="14850" max="14850" width="13.140625" style="303" customWidth="1"/>
    <col min="14851" max="14851" width="13.7109375" style="303" customWidth="1"/>
    <col min="14852" max="14852" width="13.42578125" style="303" customWidth="1"/>
    <col min="14853" max="14853" width="13.140625" style="303" customWidth="1"/>
    <col min="14854" max="14854" width="15.140625" style="303" customWidth="1"/>
    <col min="14855" max="15104" width="9.140625" style="303"/>
    <col min="15105" max="15105" width="42.28515625" style="303" customWidth="1"/>
    <col min="15106" max="15106" width="13.140625" style="303" customWidth="1"/>
    <col min="15107" max="15107" width="13.7109375" style="303" customWidth="1"/>
    <col min="15108" max="15108" width="13.42578125" style="303" customWidth="1"/>
    <col min="15109" max="15109" width="13.140625" style="303" customWidth="1"/>
    <col min="15110" max="15110" width="15.140625" style="303" customWidth="1"/>
    <col min="15111" max="15360" width="9.140625" style="303"/>
    <col min="15361" max="15361" width="42.28515625" style="303" customWidth="1"/>
    <col min="15362" max="15362" width="13.140625" style="303" customWidth="1"/>
    <col min="15363" max="15363" width="13.7109375" style="303" customWidth="1"/>
    <col min="15364" max="15364" width="13.42578125" style="303" customWidth="1"/>
    <col min="15365" max="15365" width="13.140625" style="303" customWidth="1"/>
    <col min="15366" max="15366" width="15.140625" style="303" customWidth="1"/>
    <col min="15367" max="15616" width="9.140625" style="303"/>
    <col min="15617" max="15617" width="42.28515625" style="303" customWidth="1"/>
    <col min="15618" max="15618" width="13.140625" style="303" customWidth="1"/>
    <col min="15619" max="15619" width="13.7109375" style="303" customWidth="1"/>
    <col min="15620" max="15620" width="13.42578125" style="303" customWidth="1"/>
    <col min="15621" max="15621" width="13.140625" style="303" customWidth="1"/>
    <col min="15622" max="15622" width="15.140625" style="303" customWidth="1"/>
    <col min="15623" max="15872" width="9.140625" style="303"/>
    <col min="15873" max="15873" width="42.28515625" style="303" customWidth="1"/>
    <col min="15874" max="15874" width="13.140625" style="303" customWidth="1"/>
    <col min="15875" max="15875" width="13.7109375" style="303" customWidth="1"/>
    <col min="15876" max="15876" width="13.42578125" style="303" customWidth="1"/>
    <col min="15877" max="15877" width="13.140625" style="303" customWidth="1"/>
    <col min="15878" max="15878" width="15.140625" style="303" customWidth="1"/>
    <col min="15879" max="16128" width="9.140625" style="303"/>
    <col min="16129" max="16129" width="42.28515625" style="303" customWidth="1"/>
    <col min="16130" max="16130" width="13.140625" style="303" customWidth="1"/>
    <col min="16131" max="16131" width="13.7109375" style="303" customWidth="1"/>
    <col min="16132" max="16132" width="13.42578125" style="303" customWidth="1"/>
    <col min="16133" max="16133" width="13.140625" style="303" customWidth="1"/>
    <col min="16134" max="16134" width="15.140625" style="303" customWidth="1"/>
    <col min="16135" max="16384" width="9.140625" style="303"/>
  </cols>
  <sheetData>
    <row r="1" spans="1:9" ht="20.25">
      <c r="A1" s="279" t="s">
        <v>112</v>
      </c>
      <c r="B1" s="280"/>
      <c r="C1" s="280"/>
      <c r="D1" s="280"/>
      <c r="E1" s="280"/>
      <c r="F1" s="280"/>
    </row>
    <row r="2" spans="1:9" ht="18.75">
      <c r="A2" s="281" t="s">
        <v>196</v>
      </c>
      <c r="B2" s="280"/>
      <c r="C2" s="280"/>
      <c r="D2" s="280"/>
      <c r="E2" s="280"/>
      <c r="F2" s="280"/>
    </row>
    <row r="3" spans="1:9" ht="18.75">
      <c r="A3" s="281"/>
      <c r="B3" s="280"/>
      <c r="C3" s="280"/>
      <c r="D3" s="280"/>
      <c r="E3" s="280"/>
      <c r="F3" s="280"/>
    </row>
    <row r="4" spans="1:9" s="224" customFormat="1" ht="54.75" customHeight="1">
      <c r="A4" s="384" t="s">
        <v>242</v>
      </c>
      <c r="B4" s="386"/>
      <c r="C4" s="386"/>
      <c r="D4" s="386"/>
      <c r="E4" s="386"/>
      <c r="F4" s="386"/>
      <c r="G4" s="306"/>
      <c r="H4" s="306"/>
      <c r="I4" s="306"/>
    </row>
    <row r="5" spans="1:9" s="224" customFormat="1" ht="18.75" customHeight="1">
      <c r="A5" s="225"/>
      <c r="B5" s="225"/>
      <c r="C5" s="222"/>
      <c r="D5" s="222"/>
      <c r="E5" s="222"/>
      <c r="F5" s="222"/>
      <c r="G5" s="222"/>
      <c r="H5" s="222"/>
    </row>
    <row r="6" spans="1:9" s="223" customFormat="1" ht="20.25" customHeight="1">
      <c r="A6" s="226"/>
      <c r="B6" s="227"/>
      <c r="C6" s="222"/>
      <c r="D6" s="222"/>
      <c r="E6" s="228"/>
      <c r="F6" s="228"/>
      <c r="G6" s="228"/>
      <c r="H6" s="228"/>
    </row>
    <row r="7" spans="1:9" s="224" customFormat="1" ht="19.5" customHeight="1">
      <c r="A7" s="229" t="s">
        <v>133</v>
      </c>
      <c r="B7" s="225"/>
      <c r="C7" s="222"/>
      <c r="D7" s="222"/>
      <c r="E7" s="228"/>
      <c r="F7" s="228"/>
      <c r="G7" s="230"/>
      <c r="H7" s="231"/>
    </row>
    <row r="8" spans="1:9" ht="18.75">
      <c r="A8" s="307"/>
      <c r="B8" s="307"/>
      <c r="C8" s="280"/>
      <c r="D8" s="222"/>
      <c r="E8" s="228"/>
      <c r="F8" s="228"/>
    </row>
    <row r="9" spans="1:9" ht="18.75">
      <c r="A9" s="308" t="s">
        <v>197</v>
      </c>
      <c r="B9" s="280"/>
      <c r="C9" s="280"/>
      <c r="D9" s="222"/>
      <c r="E9" s="228"/>
      <c r="F9" s="228"/>
    </row>
    <row r="10" spans="1:9" ht="13.5" thickBot="1">
      <c r="A10" s="280"/>
      <c r="B10" s="280"/>
      <c r="C10" s="280"/>
      <c r="D10" s="280"/>
      <c r="E10" s="280"/>
      <c r="F10" s="280"/>
    </row>
    <row r="11" spans="1:9" ht="21" customHeight="1">
      <c r="A11" s="387" t="s">
        <v>198</v>
      </c>
      <c r="B11" s="388"/>
      <c r="C11" s="388"/>
      <c r="D11" s="388"/>
      <c r="E11" s="388"/>
      <c r="F11" s="389"/>
    </row>
    <row r="12" spans="1:9">
      <c r="A12" s="285" t="s">
        <v>199</v>
      </c>
      <c r="B12" s="286" t="s">
        <v>200</v>
      </c>
      <c r="C12" s="286" t="s">
        <v>201</v>
      </c>
      <c r="D12" s="286" t="s">
        <v>202</v>
      </c>
      <c r="E12" s="286" t="s">
        <v>203</v>
      </c>
      <c r="F12" s="309" t="s">
        <v>204</v>
      </c>
    </row>
    <row r="13" spans="1:9" ht="15">
      <c r="A13" s="256" t="s">
        <v>149</v>
      </c>
      <c r="B13" s="310"/>
      <c r="C13" s="310"/>
      <c r="D13" s="311"/>
      <c r="E13" s="312"/>
      <c r="F13" s="313"/>
    </row>
    <row r="14" spans="1:9" ht="15">
      <c r="A14" s="260" t="s">
        <v>150</v>
      </c>
      <c r="B14" s="310"/>
      <c r="C14" s="310"/>
      <c r="D14" s="311"/>
      <c r="E14" s="310"/>
      <c r="F14" s="314"/>
    </row>
    <row r="15" spans="1:9" ht="15">
      <c r="A15" s="260" t="s">
        <v>152</v>
      </c>
      <c r="B15" s="310"/>
      <c r="C15" s="310"/>
      <c r="D15" s="311"/>
      <c r="E15" s="310"/>
      <c r="F15" s="314"/>
    </row>
    <row r="16" spans="1:9" ht="15">
      <c r="A16" s="260" t="s">
        <v>154</v>
      </c>
      <c r="B16" s="310"/>
      <c r="C16" s="310"/>
      <c r="D16" s="311"/>
      <c r="E16" s="310"/>
      <c r="F16" s="314"/>
    </row>
    <row r="17" spans="1:14" ht="15">
      <c r="A17" s="260" t="s">
        <v>156</v>
      </c>
      <c r="B17" s="310"/>
      <c r="C17" s="310"/>
      <c r="D17" s="311"/>
      <c r="E17" s="310"/>
      <c r="F17" s="314"/>
    </row>
    <row r="18" spans="1:14" ht="15">
      <c r="A18" s="260" t="s">
        <v>158</v>
      </c>
      <c r="B18" s="310"/>
      <c r="C18" s="315"/>
      <c r="D18" s="316"/>
      <c r="E18" s="315"/>
      <c r="F18" s="317"/>
      <c r="G18" s="305"/>
      <c r="H18" s="305"/>
      <c r="I18" s="305"/>
      <c r="J18" s="305"/>
      <c r="K18" s="305"/>
      <c r="L18" s="305"/>
      <c r="M18" s="305"/>
      <c r="N18" s="305"/>
    </row>
    <row r="19" spans="1:14" ht="15">
      <c r="A19" s="260" t="s">
        <v>160</v>
      </c>
      <c r="B19" s="310"/>
      <c r="C19" s="315"/>
      <c r="D19" s="316"/>
      <c r="E19" s="315"/>
      <c r="F19" s="317"/>
      <c r="G19" s="305"/>
      <c r="H19" s="305"/>
      <c r="I19" s="305"/>
      <c r="J19" s="305"/>
      <c r="K19" s="305"/>
      <c r="L19" s="305"/>
      <c r="M19" s="305"/>
      <c r="N19" s="305"/>
    </row>
    <row r="20" spans="1:14" ht="15">
      <c r="A20" s="256" t="s">
        <v>162</v>
      </c>
      <c r="B20" s="310"/>
      <c r="C20" s="315"/>
      <c r="D20" s="316"/>
      <c r="E20" s="315"/>
      <c r="F20" s="317"/>
      <c r="G20" s="305"/>
      <c r="H20" s="305"/>
      <c r="I20" s="305"/>
      <c r="J20" s="305"/>
      <c r="K20" s="305"/>
      <c r="L20" s="305"/>
      <c r="M20" s="305"/>
      <c r="N20" s="305"/>
    </row>
    <row r="21" spans="1:14" ht="15">
      <c r="A21" s="256" t="s">
        <v>205</v>
      </c>
      <c r="B21" s="310"/>
      <c r="C21" s="315"/>
      <c r="D21" s="316"/>
      <c r="E21" s="315"/>
      <c r="F21" s="317"/>
      <c r="G21" s="305"/>
      <c r="H21" s="305"/>
      <c r="I21" s="305"/>
      <c r="J21" s="305"/>
      <c r="K21" s="305"/>
      <c r="L21" s="305"/>
      <c r="M21" s="305"/>
      <c r="N21" s="305"/>
    </row>
    <row r="22" spans="1:14" ht="15">
      <c r="A22" s="256" t="s">
        <v>166</v>
      </c>
      <c r="B22" s="310"/>
      <c r="C22" s="315"/>
      <c r="D22" s="316"/>
      <c r="E22" s="315"/>
      <c r="F22" s="317"/>
      <c r="G22" s="305"/>
      <c r="H22" s="305"/>
      <c r="I22" s="305"/>
      <c r="J22" s="305"/>
      <c r="K22" s="305"/>
      <c r="L22" s="305"/>
      <c r="M22" s="305"/>
      <c r="N22" s="305"/>
    </row>
    <row r="23" spans="1:14" ht="15">
      <c r="A23" s="256" t="s">
        <v>168</v>
      </c>
      <c r="B23" s="310"/>
      <c r="C23" s="315"/>
      <c r="D23" s="316"/>
      <c r="E23" s="315"/>
      <c r="F23" s="317"/>
      <c r="G23" s="305"/>
      <c r="H23" s="305"/>
      <c r="I23" s="305"/>
      <c r="J23" s="305"/>
      <c r="K23" s="305"/>
      <c r="L23" s="305"/>
      <c r="M23" s="305"/>
      <c r="N23" s="305"/>
    </row>
    <row r="24" spans="1:14" ht="15">
      <c r="A24" s="256" t="s">
        <v>170</v>
      </c>
      <c r="B24" s="310"/>
      <c r="C24" s="315"/>
      <c r="D24" s="316"/>
      <c r="E24" s="315"/>
      <c r="F24" s="317"/>
      <c r="G24" s="305"/>
      <c r="H24" s="305"/>
      <c r="I24" s="305"/>
      <c r="J24" s="305"/>
      <c r="K24" s="305"/>
      <c r="L24" s="305"/>
      <c r="M24" s="305"/>
      <c r="N24" s="305"/>
    </row>
    <row r="25" spans="1:14" ht="15">
      <c r="A25" s="256" t="s">
        <v>172</v>
      </c>
      <c r="B25" s="310"/>
      <c r="C25" s="315"/>
      <c r="D25" s="316"/>
      <c r="E25" s="315"/>
      <c r="F25" s="317"/>
      <c r="G25" s="305"/>
      <c r="H25" s="305"/>
      <c r="I25" s="305"/>
      <c r="J25" s="305"/>
      <c r="K25" s="305"/>
      <c r="L25" s="305"/>
      <c r="M25" s="305"/>
      <c r="N25" s="305"/>
    </row>
    <row r="26" spans="1:14" ht="15">
      <c r="A26" s="256" t="s">
        <v>174</v>
      </c>
      <c r="B26" s="310"/>
      <c r="C26" s="315"/>
      <c r="D26" s="316"/>
      <c r="E26" s="315"/>
      <c r="F26" s="317"/>
      <c r="G26" s="305"/>
      <c r="H26" s="305"/>
      <c r="I26" s="305"/>
      <c r="J26" s="305"/>
      <c r="K26" s="305"/>
      <c r="L26" s="305"/>
      <c r="M26" s="305"/>
      <c r="N26" s="305"/>
    </row>
    <row r="27" spans="1:14" ht="15.75" thickBot="1">
      <c r="A27" s="318" t="s">
        <v>176</v>
      </c>
      <c r="B27" s="319"/>
      <c r="C27" s="320"/>
      <c r="D27" s="321"/>
      <c r="E27" s="320"/>
      <c r="F27" s="322"/>
      <c r="G27" s="305"/>
      <c r="H27" s="305"/>
      <c r="I27" s="305"/>
      <c r="J27" s="305"/>
      <c r="K27" s="305"/>
      <c r="L27" s="305"/>
      <c r="M27" s="305"/>
      <c r="N27" s="305"/>
    </row>
    <row r="28" spans="1:14">
      <c r="A28" s="280"/>
      <c r="B28" s="280"/>
      <c r="C28" s="323"/>
      <c r="D28" s="323"/>
      <c r="E28" s="323"/>
      <c r="F28" s="323"/>
      <c r="G28" s="305"/>
      <c r="H28" s="305"/>
      <c r="I28" s="305"/>
      <c r="J28" s="305"/>
      <c r="K28" s="305"/>
      <c r="L28" s="305"/>
      <c r="M28" s="305"/>
      <c r="N28" s="305"/>
    </row>
    <row r="29" spans="1:14">
      <c r="C29" s="305"/>
      <c r="D29" s="305"/>
      <c r="E29" s="305"/>
      <c r="F29" s="305"/>
      <c r="G29" s="305"/>
      <c r="H29" s="305"/>
      <c r="I29" s="305"/>
      <c r="J29" s="305"/>
      <c r="K29" s="305"/>
      <c r="L29" s="305"/>
      <c r="M29" s="305"/>
      <c r="N29" s="305"/>
    </row>
    <row r="30" spans="1:14">
      <c r="C30" s="305"/>
      <c r="D30" s="305"/>
      <c r="E30" s="305"/>
      <c r="F30" s="305"/>
      <c r="G30" s="305"/>
      <c r="H30" s="305"/>
      <c r="I30" s="305"/>
      <c r="J30" s="305"/>
      <c r="K30" s="305"/>
      <c r="L30" s="305"/>
      <c r="M30" s="305"/>
      <c r="N30" s="305"/>
    </row>
    <row r="31" spans="1:14">
      <c r="C31" s="305"/>
      <c r="D31" s="305"/>
      <c r="E31" s="305"/>
      <c r="F31" s="305"/>
      <c r="G31" s="305"/>
      <c r="H31" s="305"/>
      <c r="I31" s="305"/>
      <c r="J31" s="305"/>
      <c r="K31" s="305"/>
      <c r="L31" s="305"/>
      <c r="M31" s="305"/>
      <c r="N31" s="305"/>
    </row>
    <row r="32" spans="1:14">
      <c r="C32" s="305"/>
      <c r="D32" s="305"/>
      <c r="E32" s="305"/>
      <c r="F32" s="305"/>
      <c r="G32" s="305"/>
      <c r="H32" s="305"/>
      <c r="I32" s="305"/>
      <c r="J32" s="305"/>
      <c r="K32" s="305"/>
      <c r="L32" s="305"/>
      <c r="M32" s="305"/>
      <c r="N32" s="305"/>
    </row>
  </sheetData>
  <mergeCells count="2">
    <mergeCell ref="A4:F4"/>
    <mergeCell ref="A11:F11"/>
  </mergeCells>
  <pageMargins left="0.5" right="0.25" top="0.75" bottom="0.75" header="0.5" footer="0.5"/>
  <pageSetup orientation="landscape" r:id="rId1"/>
  <headerFooter alignWithMargins="0">
    <oddFooter>&amp;L&amp;A&amp;C&amp;P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1"/>
  <sheetViews>
    <sheetView showGridLines="0" zoomScaleNormal="100" workbookViewId="0">
      <selection activeCell="D7" sqref="D7"/>
    </sheetView>
  </sheetViews>
  <sheetFormatPr defaultRowHeight="12.75"/>
  <cols>
    <col min="1" max="1" width="42.28515625" style="303" customWidth="1"/>
    <col min="2" max="2" width="13.7109375" style="303" customWidth="1"/>
    <col min="3" max="4" width="13.42578125" style="303" customWidth="1"/>
    <col min="5" max="6" width="13.85546875" style="303" customWidth="1"/>
    <col min="7" max="256" width="9.140625" style="303"/>
    <col min="257" max="257" width="42.28515625" style="303" customWidth="1"/>
    <col min="258" max="258" width="13.7109375" style="303" customWidth="1"/>
    <col min="259" max="260" width="13.42578125" style="303" customWidth="1"/>
    <col min="261" max="262" width="13.85546875" style="303" customWidth="1"/>
    <col min="263" max="512" width="9.140625" style="303"/>
    <col min="513" max="513" width="42.28515625" style="303" customWidth="1"/>
    <col min="514" max="514" width="13.7109375" style="303" customWidth="1"/>
    <col min="515" max="516" width="13.42578125" style="303" customWidth="1"/>
    <col min="517" max="518" width="13.85546875" style="303" customWidth="1"/>
    <col min="519" max="768" width="9.140625" style="303"/>
    <col min="769" max="769" width="42.28515625" style="303" customWidth="1"/>
    <col min="770" max="770" width="13.7109375" style="303" customWidth="1"/>
    <col min="771" max="772" width="13.42578125" style="303" customWidth="1"/>
    <col min="773" max="774" width="13.85546875" style="303" customWidth="1"/>
    <col min="775" max="1024" width="9.140625" style="303"/>
    <col min="1025" max="1025" width="42.28515625" style="303" customWidth="1"/>
    <col min="1026" max="1026" width="13.7109375" style="303" customWidth="1"/>
    <col min="1027" max="1028" width="13.42578125" style="303" customWidth="1"/>
    <col min="1029" max="1030" width="13.85546875" style="303" customWidth="1"/>
    <col min="1031" max="1280" width="9.140625" style="303"/>
    <col min="1281" max="1281" width="42.28515625" style="303" customWidth="1"/>
    <col min="1282" max="1282" width="13.7109375" style="303" customWidth="1"/>
    <col min="1283" max="1284" width="13.42578125" style="303" customWidth="1"/>
    <col min="1285" max="1286" width="13.85546875" style="303" customWidth="1"/>
    <col min="1287" max="1536" width="9.140625" style="303"/>
    <col min="1537" max="1537" width="42.28515625" style="303" customWidth="1"/>
    <col min="1538" max="1538" width="13.7109375" style="303" customWidth="1"/>
    <col min="1539" max="1540" width="13.42578125" style="303" customWidth="1"/>
    <col min="1541" max="1542" width="13.85546875" style="303" customWidth="1"/>
    <col min="1543" max="1792" width="9.140625" style="303"/>
    <col min="1793" max="1793" width="42.28515625" style="303" customWidth="1"/>
    <col min="1794" max="1794" width="13.7109375" style="303" customWidth="1"/>
    <col min="1795" max="1796" width="13.42578125" style="303" customWidth="1"/>
    <col min="1797" max="1798" width="13.85546875" style="303" customWidth="1"/>
    <col min="1799" max="2048" width="9.140625" style="303"/>
    <col min="2049" max="2049" width="42.28515625" style="303" customWidth="1"/>
    <col min="2050" max="2050" width="13.7109375" style="303" customWidth="1"/>
    <col min="2051" max="2052" width="13.42578125" style="303" customWidth="1"/>
    <col min="2053" max="2054" width="13.85546875" style="303" customWidth="1"/>
    <col min="2055" max="2304" width="9.140625" style="303"/>
    <col min="2305" max="2305" width="42.28515625" style="303" customWidth="1"/>
    <col min="2306" max="2306" width="13.7109375" style="303" customWidth="1"/>
    <col min="2307" max="2308" width="13.42578125" style="303" customWidth="1"/>
    <col min="2309" max="2310" width="13.85546875" style="303" customWidth="1"/>
    <col min="2311" max="2560" width="9.140625" style="303"/>
    <col min="2561" max="2561" width="42.28515625" style="303" customWidth="1"/>
    <col min="2562" max="2562" width="13.7109375" style="303" customWidth="1"/>
    <col min="2563" max="2564" width="13.42578125" style="303" customWidth="1"/>
    <col min="2565" max="2566" width="13.85546875" style="303" customWidth="1"/>
    <col min="2567" max="2816" width="9.140625" style="303"/>
    <col min="2817" max="2817" width="42.28515625" style="303" customWidth="1"/>
    <col min="2818" max="2818" width="13.7109375" style="303" customWidth="1"/>
    <col min="2819" max="2820" width="13.42578125" style="303" customWidth="1"/>
    <col min="2821" max="2822" width="13.85546875" style="303" customWidth="1"/>
    <col min="2823" max="3072" width="9.140625" style="303"/>
    <col min="3073" max="3073" width="42.28515625" style="303" customWidth="1"/>
    <col min="3074" max="3074" width="13.7109375" style="303" customWidth="1"/>
    <col min="3075" max="3076" width="13.42578125" style="303" customWidth="1"/>
    <col min="3077" max="3078" width="13.85546875" style="303" customWidth="1"/>
    <col min="3079" max="3328" width="9.140625" style="303"/>
    <col min="3329" max="3329" width="42.28515625" style="303" customWidth="1"/>
    <col min="3330" max="3330" width="13.7109375" style="303" customWidth="1"/>
    <col min="3331" max="3332" width="13.42578125" style="303" customWidth="1"/>
    <col min="3333" max="3334" width="13.85546875" style="303" customWidth="1"/>
    <col min="3335" max="3584" width="9.140625" style="303"/>
    <col min="3585" max="3585" width="42.28515625" style="303" customWidth="1"/>
    <col min="3586" max="3586" width="13.7109375" style="303" customWidth="1"/>
    <col min="3587" max="3588" width="13.42578125" style="303" customWidth="1"/>
    <col min="3589" max="3590" width="13.85546875" style="303" customWidth="1"/>
    <col min="3591" max="3840" width="9.140625" style="303"/>
    <col min="3841" max="3841" width="42.28515625" style="303" customWidth="1"/>
    <col min="3842" max="3842" width="13.7109375" style="303" customWidth="1"/>
    <col min="3843" max="3844" width="13.42578125" style="303" customWidth="1"/>
    <col min="3845" max="3846" width="13.85546875" style="303" customWidth="1"/>
    <col min="3847" max="4096" width="9.140625" style="303"/>
    <col min="4097" max="4097" width="42.28515625" style="303" customWidth="1"/>
    <col min="4098" max="4098" width="13.7109375" style="303" customWidth="1"/>
    <col min="4099" max="4100" width="13.42578125" style="303" customWidth="1"/>
    <col min="4101" max="4102" width="13.85546875" style="303" customWidth="1"/>
    <col min="4103" max="4352" width="9.140625" style="303"/>
    <col min="4353" max="4353" width="42.28515625" style="303" customWidth="1"/>
    <col min="4354" max="4354" width="13.7109375" style="303" customWidth="1"/>
    <col min="4355" max="4356" width="13.42578125" style="303" customWidth="1"/>
    <col min="4357" max="4358" width="13.85546875" style="303" customWidth="1"/>
    <col min="4359" max="4608" width="9.140625" style="303"/>
    <col min="4609" max="4609" width="42.28515625" style="303" customWidth="1"/>
    <col min="4610" max="4610" width="13.7109375" style="303" customWidth="1"/>
    <col min="4611" max="4612" width="13.42578125" style="303" customWidth="1"/>
    <col min="4613" max="4614" width="13.85546875" style="303" customWidth="1"/>
    <col min="4615" max="4864" width="9.140625" style="303"/>
    <col min="4865" max="4865" width="42.28515625" style="303" customWidth="1"/>
    <col min="4866" max="4866" width="13.7109375" style="303" customWidth="1"/>
    <col min="4867" max="4868" width="13.42578125" style="303" customWidth="1"/>
    <col min="4869" max="4870" width="13.85546875" style="303" customWidth="1"/>
    <col min="4871" max="5120" width="9.140625" style="303"/>
    <col min="5121" max="5121" width="42.28515625" style="303" customWidth="1"/>
    <col min="5122" max="5122" width="13.7109375" style="303" customWidth="1"/>
    <col min="5123" max="5124" width="13.42578125" style="303" customWidth="1"/>
    <col min="5125" max="5126" width="13.85546875" style="303" customWidth="1"/>
    <col min="5127" max="5376" width="9.140625" style="303"/>
    <col min="5377" max="5377" width="42.28515625" style="303" customWidth="1"/>
    <col min="5378" max="5378" width="13.7109375" style="303" customWidth="1"/>
    <col min="5379" max="5380" width="13.42578125" style="303" customWidth="1"/>
    <col min="5381" max="5382" width="13.85546875" style="303" customWidth="1"/>
    <col min="5383" max="5632" width="9.140625" style="303"/>
    <col min="5633" max="5633" width="42.28515625" style="303" customWidth="1"/>
    <col min="5634" max="5634" width="13.7109375" style="303" customWidth="1"/>
    <col min="5635" max="5636" width="13.42578125" style="303" customWidth="1"/>
    <col min="5637" max="5638" width="13.85546875" style="303" customWidth="1"/>
    <col min="5639" max="5888" width="9.140625" style="303"/>
    <col min="5889" max="5889" width="42.28515625" style="303" customWidth="1"/>
    <col min="5890" max="5890" width="13.7109375" style="303" customWidth="1"/>
    <col min="5891" max="5892" width="13.42578125" style="303" customWidth="1"/>
    <col min="5893" max="5894" width="13.85546875" style="303" customWidth="1"/>
    <col min="5895" max="6144" width="9.140625" style="303"/>
    <col min="6145" max="6145" width="42.28515625" style="303" customWidth="1"/>
    <col min="6146" max="6146" width="13.7109375" style="303" customWidth="1"/>
    <col min="6147" max="6148" width="13.42578125" style="303" customWidth="1"/>
    <col min="6149" max="6150" width="13.85546875" style="303" customWidth="1"/>
    <col min="6151" max="6400" width="9.140625" style="303"/>
    <col min="6401" max="6401" width="42.28515625" style="303" customWidth="1"/>
    <col min="6402" max="6402" width="13.7109375" style="303" customWidth="1"/>
    <col min="6403" max="6404" width="13.42578125" style="303" customWidth="1"/>
    <col min="6405" max="6406" width="13.85546875" style="303" customWidth="1"/>
    <col min="6407" max="6656" width="9.140625" style="303"/>
    <col min="6657" max="6657" width="42.28515625" style="303" customWidth="1"/>
    <col min="6658" max="6658" width="13.7109375" style="303" customWidth="1"/>
    <col min="6659" max="6660" width="13.42578125" style="303" customWidth="1"/>
    <col min="6661" max="6662" width="13.85546875" style="303" customWidth="1"/>
    <col min="6663" max="6912" width="9.140625" style="303"/>
    <col min="6913" max="6913" width="42.28515625" style="303" customWidth="1"/>
    <col min="6914" max="6914" width="13.7109375" style="303" customWidth="1"/>
    <col min="6915" max="6916" width="13.42578125" style="303" customWidth="1"/>
    <col min="6917" max="6918" width="13.85546875" style="303" customWidth="1"/>
    <col min="6919" max="7168" width="9.140625" style="303"/>
    <col min="7169" max="7169" width="42.28515625" style="303" customWidth="1"/>
    <col min="7170" max="7170" width="13.7109375" style="303" customWidth="1"/>
    <col min="7171" max="7172" width="13.42578125" style="303" customWidth="1"/>
    <col min="7173" max="7174" width="13.85546875" style="303" customWidth="1"/>
    <col min="7175" max="7424" width="9.140625" style="303"/>
    <col min="7425" max="7425" width="42.28515625" style="303" customWidth="1"/>
    <col min="7426" max="7426" width="13.7109375" style="303" customWidth="1"/>
    <col min="7427" max="7428" width="13.42578125" style="303" customWidth="1"/>
    <col min="7429" max="7430" width="13.85546875" style="303" customWidth="1"/>
    <col min="7431" max="7680" width="9.140625" style="303"/>
    <col min="7681" max="7681" width="42.28515625" style="303" customWidth="1"/>
    <col min="7682" max="7682" width="13.7109375" style="303" customWidth="1"/>
    <col min="7683" max="7684" width="13.42578125" style="303" customWidth="1"/>
    <col min="7685" max="7686" width="13.85546875" style="303" customWidth="1"/>
    <col min="7687" max="7936" width="9.140625" style="303"/>
    <col min="7937" max="7937" width="42.28515625" style="303" customWidth="1"/>
    <col min="7938" max="7938" width="13.7109375" style="303" customWidth="1"/>
    <col min="7939" max="7940" width="13.42578125" style="303" customWidth="1"/>
    <col min="7941" max="7942" width="13.85546875" style="303" customWidth="1"/>
    <col min="7943" max="8192" width="9.140625" style="303"/>
    <col min="8193" max="8193" width="42.28515625" style="303" customWidth="1"/>
    <col min="8194" max="8194" width="13.7109375" style="303" customWidth="1"/>
    <col min="8195" max="8196" width="13.42578125" style="303" customWidth="1"/>
    <col min="8197" max="8198" width="13.85546875" style="303" customWidth="1"/>
    <col min="8199" max="8448" width="9.140625" style="303"/>
    <col min="8449" max="8449" width="42.28515625" style="303" customWidth="1"/>
    <col min="8450" max="8450" width="13.7109375" style="303" customWidth="1"/>
    <col min="8451" max="8452" width="13.42578125" style="303" customWidth="1"/>
    <col min="8453" max="8454" width="13.85546875" style="303" customWidth="1"/>
    <col min="8455" max="8704" width="9.140625" style="303"/>
    <col min="8705" max="8705" width="42.28515625" style="303" customWidth="1"/>
    <col min="8706" max="8706" width="13.7109375" style="303" customWidth="1"/>
    <col min="8707" max="8708" width="13.42578125" style="303" customWidth="1"/>
    <col min="8709" max="8710" width="13.85546875" style="303" customWidth="1"/>
    <col min="8711" max="8960" width="9.140625" style="303"/>
    <col min="8961" max="8961" width="42.28515625" style="303" customWidth="1"/>
    <col min="8962" max="8962" width="13.7109375" style="303" customWidth="1"/>
    <col min="8963" max="8964" width="13.42578125" style="303" customWidth="1"/>
    <col min="8965" max="8966" width="13.85546875" style="303" customWidth="1"/>
    <col min="8967" max="9216" width="9.140625" style="303"/>
    <col min="9217" max="9217" width="42.28515625" style="303" customWidth="1"/>
    <col min="9218" max="9218" width="13.7109375" style="303" customWidth="1"/>
    <col min="9219" max="9220" width="13.42578125" style="303" customWidth="1"/>
    <col min="9221" max="9222" width="13.85546875" style="303" customWidth="1"/>
    <col min="9223" max="9472" width="9.140625" style="303"/>
    <col min="9473" max="9473" width="42.28515625" style="303" customWidth="1"/>
    <col min="9474" max="9474" width="13.7109375" style="303" customWidth="1"/>
    <col min="9475" max="9476" width="13.42578125" style="303" customWidth="1"/>
    <col min="9477" max="9478" width="13.85546875" style="303" customWidth="1"/>
    <col min="9479" max="9728" width="9.140625" style="303"/>
    <col min="9729" max="9729" width="42.28515625" style="303" customWidth="1"/>
    <col min="9730" max="9730" width="13.7109375" style="303" customWidth="1"/>
    <col min="9731" max="9732" width="13.42578125" style="303" customWidth="1"/>
    <col min="9733" max="9734" width="13.85546875" style="303" customWidth="1"/>
    <col min="9735" max="9984" width="9.140625" style="303"/>
    <col min="9985" max="9985" width="42.28515625" style="303" customWidth="1"/>
    <col min="9986" max="9986" width="13.7109375" style="303" customWidth="1"/>
    <col min="9987" max="9988" width="13.42578125" style="303" customWidth="1"/>
    <col min="9989" max="9990" width="13.85546875" style="303" customWidth="1"/>
    <col min="9991" max="10240" width="9.140625" style="303"/>
    <col min="10241" max="10241" width="42.28515625" style="303" customWidth="1"/>
    <col min="10242" max="10242" width="13.7109375" style="303" customWidth="1"/>
    <col min="10243" max="10244" width="13.42578125" style="303" customWidth="1"/>
    <col min="10245" max="10246" width="13.85546875" style="303" customWidth="1"/>
    <col min="10247" max="10496" width="9.140625" style="303"/>
    <col min="10497" max="10497" width="42.28515625" style="303" customWidth="1"/>
    <col min="10498" max="10498" width="13.7109375" style="303" customWidth="1"/>
    <col min="10499" max="10500" width="13.42578125" style="303" customWidth="1"/>
    <col min="10501" max="10502" width="13.85546875" style="303" customWidth="1"/>
    <col min="10503" max="10752" width="9.140625" style="303"/>
    <col min="10753" max="10753" width="42.28515625" style="303" customWidth="1"/>
    <col min="10754" max="10754" width="13.7109375" style="303" customWidth="1"/>
    <col min="10755" max="10756" width="13.42578125" style="303" customWidth="1"/>
    <col min="10757" max="10758" width="13.85546875" style="303" customWidth="1"/>
    <col min="10759" max="11008" width="9.140625" style="303"/>
    <col min="11009" max="11009" width="42.28515625" style="303" customWidth="1"/>
    <col min="11010" max="11010" width="13.7109375" style="303" customWidth="1"/>
    <col min="11011" max="11012" width="13.42578125" style="303" customWidth="1"/>
    <col min="11013" max="11014" width="13.85546875" style="303" customWidth="1"/>
    <col min="11015" max="11264" width="9.140625" style="303"/>
    <col min="11265" max="11265" width="42.28515625" style="303" customWidth="1"/>
    <col min="11266" max="11266" width="13.7109375" style="303" customWidth="1"/>
    <col min="11267" max="11268" width="13.42578125" style="303" customWidth="1"/>
    <col min="11269" max="11270" width="13.85546875" style="303" customWidth="1"/>
    <col min="11271" max="11520" width="9.140625" style="303"/>
    <col min="11521" max="11521" width="42.28515625" style="303" customWidth="1"/>
    <col min="11522" max="11522" width="13.7109375" style="303" customWidth="1"/>
    <col min="11523" max="11524" width="13.42578125" style="303" customWidth="1"/>
    <col min="11525" max="11526" width="13.85546875" style="303" customWidth="1"/>
    <col min="11527" max="11776" width="9.140625" style="303"/>
    <col min="11777" max="11777" width="42.28515625" style="303" customWidth="1"/>
    <col min="11778" max="11778" width="13.7109375" style="303" customWidth="1"/>
    <col min="11779" max="11780" width="13.42578125" style="303" customWidth="1"/>
    <col min="11781" max="11782" width="13.85546875" style="303" customWidth="1"/>
    <col min="11783" max="12032" width="9.140625" style="303"/>
    <col min="12033" max="12033" width="42.28515625" style="303" customWidth="1"/>
    <col min="12034" max="12034" width="13.7109375" style="303" customWidth="1"/>
    <col min="12035" max="12036" width="13.42578125" style="303" customWidth="1"/>
    <col min="12037" max="12038" width="13.85546875" style="303" customWidth="1"/>
    <col min="12039" max="12288" width="9.140625" style="303"/>
    <col min="12289" max="12289" width="42.28515625" style="303" customWidth="1"/>
    <col min="12290" max="12290" width="13.7109375" style="303" customWidth="1"/>
    <col min="12291" max="12292" width="13.42578125" style="303" customWidth="1"/>
    <col min="12293" max="12294" width="13.85546875" style="303" customWidth="1"/>
    <col min="12295" max="12544" width="9.140625" style="303"/>
    <col min="12545" max="12545" width="42.28515625" style="303" customWidth="1"/>
    <col min="12546" max="12546" width="13.7109375" style="303" customWidth="1"/>
    <col min="12547" max="12548" width="13.42578125" style="303" customWidth="1"/>
    <col min="12549" max="12550" width="13.85546875" style="303" customWidth="1"/>
    <col min="12551" max="12800" width="9.140625" style="303"/>
    <col min="12801" max="12801" width="42.28515625" style="303" customWidth="1"/>
    <col min="12802" max="12802" width="13.7109375" style="303" customWidth="1"/>
    <col min="12803" max="12804" width="13.42578125" style="303" customWidth="1"/>
    <col min="12805" max="12806" width="13.85546875" style="303" customWidth="1"/>
    <col min="12807" max="13056" width="9.140625" style="303"/>
    <col min="13057" max="13057" width="42.28515625" style="303" customWidth="1"/>
    <col min="13058" max="13058" width="13.7109375" style="303" customWidth="1"/>
    <col min="13059" max="13060" width="13.42578125" style="303" customWidth="1"/>
    <col min="13061" max="13062" width="13.85546875" style="303" customWidth="1"/>
    <col min="13063" max="13312" width="9.140625" style="303"/>
    <col min="13313" max="13313" width="42.28515625" style="303" customWidth="1"/>
    <col min="13314" max="13314" width="13.7109375" style="303" customWidth="1"/>
    <col min="13315" max="13316" width="13.42578125" style="303" customWidth="1"/>
    <col min="13317" max="13318" width="13.85546875" style="303" customWidth="1"/>
    <col min="13319" max="13568" width="9.140625" style="303"/>
    <col min="13569" max="13569" width="42.28515625" style="303" customWidth="1"/>
    <col min="13570" max="13570" width="13.7109375" style="303" customWidth="1"/>
    <col min="13571" max="13572" width="13.42578125" style="303" customWidth="1"/>
    <col min="13573" max="13574" width="13.85546875" style="303" customWidth="1"/>
    <col min="13575" max="13824" width="9.140625" style="303"/>
    <col min="13825" max="13825" width="42.28515625" style="303" customWidth="1"/>
    <col min="13826" max="13826" width="13.7109375" style="303" customWidth="1"/>
    <col min="13827" max="13828" width="13.42578125" style="303" customWidth="1"/>
    <col min="13829" max="13830" width="13.85546875" style="303" customWidth="1"/>
    <col min="13831" max="14080" width="9.140625" style="303"/>
    <col min="14081" max="14081" width="42.28515625" style="303" customWidth="1"/>
    <col min="14082" max="14082" width="13.7109375" style="303" customWidth="1"/>
    <col min="14083" max="14084" width="13.42578125" style="303" customWidth="1"/>
    <col min="14085" max="14086" width="13.85546875" style="303" customWidth="1"/>
    <col min="14087" max="14336" width="9.140625" style="303"/>
    <col min="14337" max="14337" width="42.28515625" style="303" customWidth="1"/>
    <col min="14338" max="14338" width="13.7109375" style="303" customWidth="1"/>
    <col min="14339" max="14340" width="13.42578125" style="303" customWidth="1"/>
    <col min="14341" max="14342" width="13.85546875" style="303" customWidth="1"/>
    <col min="14343" max="14592" width="9.140625" style="303"/>
    <col min="14593" max="14593" width="42.28515625" style="303" customWidth="1"/>
    <col min="14594" max="14594" width="13.7109375" style="303" customWidth="1"/>
    <col min="14595" max="14596" width="13.42578125" style="303" customWidth="1"/>
    <col min="14597" max="14598" width="13.85546875" style="303" customWidth="1"/>
    <col min="14599" max="14848" width="9.140625" style="303"/>
    <col min="14849" max="14849" width="42.28515625" style="303" customWidth="1"/>
    <col min="14850" max="14850" width="13.7109375" style="303" customWidth="1"/>
    <col min="14851" max="14852" width="13.42578125" style="303" customWidth="1"/>
    <col min="14853" max="14854" width="13.85546875" style="303" customWidth="1"/>
    <col min="14855" max="15104" width="9.140625" style="303"/>
    <col min="15105" max="15105" width="42.28515625" style="303" customWidth="1"/>
    <col min="15106" max="15106" width="13.7109375" style="303" customWidth="1"/>
    <col min="15107" max="15108" width="13.42578125" style="303" customWidth="1"/>
    <col min="15109" max="15110" width="13.85546875" style="303" customWidth="1"/>
    <col min="15111" max="15360" width="9.140625" style="303"/>
    <col min="15361" max="15361" width="42.28515625" style="303" customWidth="1"/>
    <col min="15362" max="15362" width="13.7109375" style="303" customWidth="1"/>
    <col min="15363" max="15364" width="13.42578125" style="303" customWidth="1"/>
    <col min="15365" max="15366" width="13.85546875" style="303" customWidth="1"/>
    <col min="15367" max="15616" width="9.140625" style="303"/>
    <col min="15617" max="15617" width="42.28515625" style="303" customWidth="1"/>
    <col min="15618" max="15618" width="13.7109375" style="303" customWidth="1"/>
    <col min="15619" max="15620" width="13.42578125" style="303" customWidth="1"/>
    <col min="15621" max="15622" width="13.85546875" style="303" customWidth="1"/>
    <col min="15623" max="15872" width="9.140625" style="303"/>
    <col min="15873" max="15873" width="42.28515625" style="303" customWidth="1"/>
    <col min="15874" max="15874" width="13.7109375" style="303" customWidth="1"/>
    <col min="15875" max="15876" width="13.42578125" style="303" customWidth="1"/>
    <col min="15877" max="15878" width="13.85546875" style="303" customWidth="1"/>
    <col min="15879" max="16128" width="9.140625" style="303"/>
    <col min="16129" max="16129" width="42.28515625" style="303" customWidth="1"/>
    <col min="16130" max="16130" width="13.7109375" style="303" customWidth="1"/>
    <col min="16131" max="16132" width="13.42578125" style="303" customWidth="1"/>
    <col min="16133" max="16134" width="13.85546875" style="303" customWidth="1"/>
    <col min="16135" max="16384" width="9.140625" style="303"/>
  </cols>
  <sheetData>
    <row r="1" spans="1:9" ht="20.25">
      <c r="A1" s="279" t="s">
        <v>112</v>
      </c>
      <c r="B1" s="280"/>
      <c r="C1" s="280"/>
      <c r="D1" s="280"/>
      <c r="E1" s="280"/>
      <c r="F1" s="280"/>
    </row>
    <row r="2" spans="1:9" ht="18.75">
      <c r="A2" s="281" t="s">
        <v>206</v>
      </c>
      <c r="B2" s="280"/>
      <c r="C2" s="280"/>
      <c r="D2" s="280"/>
      <c r="E2" s="280"/>
      <c r="F2" s="280"/>
    </row>
    <row r="3" spans="1:9" ht="18.75">
      <c r="A3" s="281"/>
      <c r="B3" s="280"/>
      <c r="C3" s="280"/>
      <c r="D3" s="280"/>
      <c r="E3" s="280"/>
      <c r="F3" s="280"/>
    </row>
    <row r="4" spans="1:9" s="224" customFormat="1" ht="51" customHeight="1">
      <c r="A4" s="384" t="s">
        <v>242</v>
      </c>
      <c r="B4" s="386"/>
      <c r="C4" s="386"/>
      <c r="D4" s="386"/>
      <c r="E4" s="386"/>
      <c r="F4" s="386"/>
      <c r="G4" s="306"/>
      <c r="H4" s="306"/>
      <c r="I4" s="306"/>
    </row>
    <row r="5" spans="1:9" s="224" customFormat="1" ht="18.75" customHeight="1">
      <c r="A5" s="225"/>
      <c r="B5" s="225"/>
      <c r="C5" s="222"/>
      <c r="D5" s="222"/>
      <c r="E5" s="222"/>
      <c r="F5" s="222"/>
      <c r="G5" s="222"/>
      <c r="H5" s="222"/>
    </row>
    <row r="6" spans="1:9" s="223" customFormat="1" ht="20.25" customHeight="1">
      <c r="A6" s="226"/>
      <c r="B6" s="227"/>
      <c r="C6" s="222"/>
      <c r="D6" s="222"/>
      <c r="E6" s="228"/>
      <c r="F6" s="228"/>
      <c r="G6" s="228"/>
      <c r="H6" s="228"/>
    </row>
    <row r="7" spans="1:9" s="224" customFormat="1" ht="19.5" customHeight="1">
      <c r="A7" s="229" t="s">
        <v>133</v>
      </c>
      <c r="B7" s="225"/>
      <c r="C7" s="222"/>
      <c r="D7" s="222"/>
      <c r="E7" s="228"/>
      <c r="F7" s="228"/>
      <c r="G7" s="230"/>
      <c r="H7" s="231"/>
    </row>
    <row r="8" spans="1:9">
      <c r="A8" s="280"/>
      <c r="B8" s="280"/>
      <c r="C8" s="280"/>
      <c r="D8" s="280"/>
      <c r="E8" s="280"/>
      <c r="F8" s="280"/>
    </row>
    <row r="9" spans="1:9" ht="13.5" thickBot="1">
      <c r="A9" s="280"/>
      <c r="B9" s="280"/>
      <c r="C9" s="280"/>
      <c r="D9" s="280"/>
      <c r="E9" s="280"/>
      <c r="F9" s="280"/>
    </row>
    <row r="10" spans="1:9" ht="21" customHeight="1">
      <c r="A10" s="387" t="s">
        <v>207</v>
      </c>
      <c r="B10" s="388"/>
      <c r="C10" s="388"/>
      <c r="D10" s="388"/>
      <c r="E10" s="388"/>
      <c r="F10" s="389"/>
    </row>
    <row r="11" spans="1:9">
      <c r="A11" s="285" t="s">
        <v>199</v>
      </c>
      <c r="B11" s="286" t="s">
        <v>200</v>
      </c>
      <c r="C11" s="286" t="s">
        <v>201</v>
      </c>
      <c r="D11" s="286" t="s">
        <v>202</v>
      </c>
      <c r="E11" s="286" t="s">
        <v>203</v>
      </c>
      <c r="F11" s="309" t="s">
        <v>204</v>
      </c>
    </row>
    <row r="12" spans="1:9" ht="15">
      <c r="A12" s="256" t="s">
        <v>149</v>
      </c>
      <c r="B12" s="310"/>
      <c r="C12" s="310"/>
      <c r="D12" s="311"/>
      <c r="E12" s="312"/>
      <c r="F12" s="313"/>
    </row>
    <row r="13" spans="1:9" ht="15">
      <c r="A13" s="260" t="s">
        <v>150</v>
      </c>
      <c r="B13" s="310"/>
      <c r="C13" s="310"/>
      <c r="D13" s="311"/>
      <c r="E13" s="310"/>
      <c r="F13" s="314"/>
    </row>
    <row r="14" spans="1:9" ht="15">
      <c r="A14" s="260" t="s">
        <v>152</v>
      </c>
      <c r="B14" s="310"/>
      <c r="C14" s="310"/>
      <c r="D14" s="311"/>
      <c r="E14" s="310"/>
      <c r="F14" s="314"/>
    </row>
    <row r="15" spans="1:9" ht="15">
      <c r="A15" s="260" t="s">
        <v>154</v>
      </c>
      <c r="B15" s="310"/>
      <c r="C15" s="310"/>
      <c r="D15" s="311"/>
      <c r="E15" s="310"/>
      <c r="F15" s="314"/>
    </row>
    <row r="16" spans="1:9" ht="15">
      <c r="A16" s="260" t="s">
        <v>156</v>
      </c>
      <c r="B16" s="310"/>
      <c r="C16" s="310"/>
      <c r="D16" s="311"/>
      <c r="E16" s="310"/>
      <c r="F16" s="314"/>
    </row>
    <row r="17" spans="1:14" ht="15">
      <c r="A17" s="260" t="s">
        <v>158</v>
      </c>
      <c r="B17" s="310"/>
      <c r="C17" s="315"/>
      <c r="D17" s="316"/>
      <c r="E17" s="315"/>
      <c r="F17" s="317"/>
      <c r="G17" s="305"/>
      <c r="H17" s="305"/>
      <c r="I17" s="305"/>
      <c r="J17" s="305"/>
      <c r="K17" s="305"/>
      <c r="L17" s="305"/>
      <c r="M17" s="305"/>
      <c r="N17" s="305"/>
    </row>
    <row r="18" spans="1:14" ht="15">
      <c r="A18" s="260" t="s">
        <v>160</v>
      </c>
      <c r="B18" s="310"/>
      <c r="C18" s="315"/>
      <c r="D18" s="316"/>
      <c r="E18" s="315"/>
      <c r="F18" s="317"/>
      <c r="G18" s="305"/>
      <c r="H18" s="305"/>
      <c r="I18" s="305"/>
      <c r="J18" s="305"/>
      <c r="K18" s="305"/>
      <c r="L18" s="305"/>
      <c r="M18" s="305"/>
      <c r="N18" s="305"/>
    </row>
    <row r="19" spans="1:14" ht="15">
      <c r="A19" s="256" t="s">
        <v>162</v>
      </c>
      <c r="B19" s="310"/>
      <c r="C19" s="315"/>
      <c r="D19" s="316"/>
      <c r="E19" s="315"/>
      <c r="F19" s="317"/>
      <c r="G19" s="305"/>
      <c r="H19" s="305"/>
      <c r="I19" s="305"/>
      <c r="J19" s="305"/>
      <c r="K19" s="305"/>
      <c r="L19" s="305"/>
      <c r="M19" s="305"/>
      <c r="N19" s="305"/>
    </row>
    <row r="20" spans="1:14" ht="15">
      <c r="A20" s="256" t="s">
        <v>205</v>
      </c>
      <c r="B20" s="310"/>
      <c r="C20" s="315"/>
      <c r="D20" s="316"/>
      <c r="E20" s="315"/>
      <c r="F20" s="317"/>
      <c r="G20" s="305"/>
      <c r="H20" s="305"/>
      <c r="I20" s="305"/>
      <c r="J20" s="305"/>
      <c r="K20" s="305"/>
      <c r="L20" s="305"/>
      <c r="M20" s="305"/>
      <c r="N20" s="305"/>
    </row>
    <row r="21" spans="1:14" ht="15">
      <c r="A21" s="256" t="s">
        <v>166</v>
      </c>
      <c r="B21" s="310"/>
      <c r="C21" s="315"/>
      <c r="D21" s="316"/>
      <c r="E21" s="315"/>
      <c r="F21" s="317"/>
      <c r="G21" s="305"/>
      <c r="H21" s="305"/>
      <c r="I21" s="305"/>
      <c r="J21" s="305"/>
      <c r="K21" s="305"/>
      <c r="L21" s="305"/>
      <c r="M21" s="305"/>
      <c r="N21" s="305"/>
    </row>
    <row r="22" spans="1:14" ht="15">
      <c r="A22" s="256" t="s">
        <v>168</v>
      </c>
      <c r="B22" s="310"/>
      <c r="C22" s="315"/>
      <c r="D22" s="316"/>
      <c r="E22" s="315"/>
      <c r="F22" s="317"/>
      <c r="G22" s="305"/>
      <c r="H22" s="305"/>
      <c r="I22" s="305"/>
      <c r="J22" s="305"/>
      <c r="K22" s="305"/>
      <c r="L22" s="305"/>
      <c r="M22" s="305"/>
      <c r="N22" s="305"/>
    </row>
    <row r="23" spans="1:14" ht="15">
      <c r="A23" s="256" t="s">
        <v>170</v>
      </c>
      <c r="B23" s="310"/>
      <c r="C23" s="315"/>
      <c r="D23" s="316"/>
      <c r="E23" s="315"/>
      <c r="F23" s="317"/>
      <c r="G23" s="305"/>
      <c r="H23" s="305"/>
      <c r="I23" s="305"/>
      <c r="J23" s="305"/>
      <c r="K23" s="305"/>
      <c r="L23" s="305"/>
      <c r="M23" s="305"/>
      <c r="N23" s="305"/>
    </row>
    <row r="24" spans="1:14" ht="15">
      <c r="A24" s="256" t="s">
        <v>172</v>
      </c>
      <c r="B24" s="310"/>
      <c r="C24" s="315"/>
      <c r="D24" s="316"/>
      <c r="E24" s="315"/>
      <c r="F24" s="317"/>
      <c r="G24" s="305"/>
      <c r="H24" s="305"/>
      <c r="I24" s="305"/>
      <c r="J24" s="305"/>
      <c r="K24" s="305"/>
      <c r="L24" s="305"/>
      <c r="M24" s="305"/>
      <c r="N24" s="305"/>
    </row>
    <row r="25" spans="1:14" ht="15">
      <c r="A25" s="256" t="s">
        <v>174</v>
      </c>
      <c r="B25" s="310"/>
      <c r="C25" s="315"/>
      <c r="D25" s="316"/>
      <c r="E25" s="315"/>
      <c r="F25" s="317"/>
      <c r="G25" s="305"/>
      <c r="H25" s="305"/>
      <c r="I25" s="305"/>
      <c r="J25" s="305"/>
      <c r="K25" s="305"/>
      <c r="L25" s="305"/>
      <c r="M25" s="305"/>
      <c r="N25" s="305"/>
    </row>
    <row r="26" spans="1:14" ht="15.75" thickBot="1">
      <c r="A26" s="318" t="s">
        <v>176</v>
      </c>
      <c r="B26" s="319"/>
      <c r="C26" s="320"/>
      <c r="D26" s="321"/>
      <c r="E26" s="320"/>
      <c r="F26" s="322"/>
      <c r="G26" s="305"/>
      <c r="H26" s="305"/>
      <c r="I26" s="305"/>
      <c r="J26" s="305"/>
      <c r="K26" s="305"/>
      <c r="L26" s="305"/>
      <c r="M26" s="305"/>
      <c r="N26" s="305"/>
    </row>
    <row r="27" spans="1:14">
      <c r="C27" s="305"/>
      <c r="D27" s="305"/>
      <c r="E27" s="305"/>
      <c r="F27" s="305"/>
      <c r="G27" s="305"/>
      <c r="H27" s="305"/>
      <c r="I27" s="305"/>
      <c r="J27" s="305"/>
      <c r="K27" s="305"/>
      <c r="L27" s="305"/>
      <c r="M27" s="305"/>
      <c r="N27" s="305"/>
    </row>
    <row r="28" spans="1:14">
      <c r="C28" s="305"/>
      <c r="D28" s="305"/>
      <c r="E28" s="305"/>
      <c r="F28" s="305"/>
      <c r="G28" s="305"/>
      <c r="H28" s="305"/>
      <c r="I28" s="305"/>
      <c r="J28" s="305"/>
      <c r="K28" s="305"/>
      <c r="L28" s="305"/>
      <c r="M28" s="305"/>
      <c r="N28" s="305"/>
    </row>
    <row r="29" spans="1:14">
      <c r="C29" s="305"/>
      <c r="D29" s="305"/>
      <c r="E29" s="305"/>
      <c r="F29" s="305"/>
      <c r="G29" s="305"/>
      <c r="H29" s="305"/>
      <c r="I29" s="305"/>
      <c r="J29" s="305"/>
      <c r="K29" s="305"/>
      <c r="L29" s="305"/>
      <c r="M29" s="305"/>
      <c r="N29" s="305"/>
    </row>
    <row r="30" spans="1:14">
      <c r="C30" s="305"/>
      <c r="D30" s="305"/>
      <c r="E30" s="305"/>
      <c r="F30" s="305"/>
      <c r="G30" s="305"/>
      <c r="H30" s="305"/>
      <c r="I30" s="305"/>
      <c r="J30" s="305"/>
      <c r="K30" s="305"/>
      <c r="L30" s="305"/>
      <c r="M30" s="305"/>
      <c r="N30" s="305"/>
    </row>
    <row r="31" spans="1:14">
      <c r="C31" s="305"/>
      <c r="D31" s="305"/>
      <c r="E31" s="305"/>
      <c r="F31" s="305"/>
      <c r="G31" s="305"/>
      <c r="H31" s="305"/>
      <c r="I31" s="305"/>
      <c r="J31" s="305"/>
      <c r="K31" s="305"/>
      <c r="L31" s="305"/>
      <c r="M31" s="305"/>
      <c r="N31" s="305"/>
    </row>
  </sheetData>
  <mergeCells count="2">
    <mergeCell ref="A4:F4"/>
    <mergeCell ref="A10:F10"/>
  </mergeCells>
  <pageMargins left="0.5" right="0.25" top="0.75" bottom="0.75" header="0.5" footer="0.5"/>
  <pageSetup orientation="landscape" r:id="rId1"/>
  <headerFooter alignWithMargins="0">
    <oddFooter>&amp;L&amp;A&amp;C&amp;P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M29"/>
  <sheetViews>
    <sheetView showGridLines="0" zoomScaleNormal="100" workbookViewId="0">
      <selection activeCell="D7" sqref="D7"/>
    </sheetView>
  </sheetViews>
  <sheetFormatPr defaultRowHeight="12.75"/>
  <cols>
    <col min="1" max="1" width="59.5703125" style="303" customWidth="1"/>
    <col min="2" max="11" width="14.7109375" style="303" customWidth="1"/>
    <col min="12" max="256" width="9.140625" style="303"/>
    <col min="257" max="257" width="59.5703125" style="303" customWidth="1"/>
    <col min="258" max="267" width="14.7109375" style="303" customWidth="1"/>
    <col min="268" max="512" width="9.140625" style="303"/>
    <col min="513" max="513" width="59.5703125" style="303" customWidth="1"/>
    <col min="514" max="523" width="14.7109375" style="303" customWidth="1"/>
    <col min="524" max="768" width="9.140625" style="303"/>
    <col min="769" max="769" width="59.5703125" style="303" customWidth="1"/>
    <col min="770" max="779" width="14.7109375" style="303" customWidth="1"/>
    <col min="780" max="1024" width="9.140625" style="303"/>
    <col min="1025" max="1025" width="59.5703125" style="303" customWidth="1"/>
    <col min="1026" max="1035" width="14.7109375" style="303" customWidth="1"/>
    <col min="1036" max="1280" width="9.140625" style="303"/>
    <col min="1281" max="1281" width="59.5703125" style="303" customWidth="1"/>
    <col min="1282" max="1291" width="14.7109375" style="303" customWidth="1"/>
    <col min="1292" max="1536" width="9.140625" style="303"/>
    <col min="1537" max="1537" width="59.5703125" style="303" customWidth="1"/>
    <col min="1538" max="1547" width="14.7109375" style="303" customWidth="1"/>
    <col min="1548" max="1792" width="9.140625" style="303"/>
    <col min="1793" max="1793" width="59.5703125" style="303" customWidth="1"/>
    <col min="1794" max="1803" width="14.7109375" style="303" customWidth="1"/>
    <col min="1804" max="2048" width="9.140625" style="303"/>
    <col min="2049" max="2049" width="59.5703125" style="303" customWidth="1"/>
    <col min="2050" max="2059" width="14.7109375" style="303" customWidth="1"/>
    <col min="2060" max="2304" width="9.140625" style="303"/>
    <col min="2305" max="2305" width="59.5703125" style="303" customWidth="1"/>
    <col min="2306" max="2315" width="14.7109375" style="303" customWidth="1"/>
    <col min="2316" max="2560" width="9.140625" style="303"/>
    <col min="2561" max="2561" width="59.5703125" style="303" customWidth="1"/>
    <col min="2562" max="2571" width="14.7109375" style="303" customWidth="1"/>
    <col min="2572" max="2816" width="9.140625" style="303"/>
    <col min="2817" max="2817" width="59.5703125" style="303" customWidth="1"/>
    <col min="2818" max="2827" width="14.7109375" style="303" customWidth="1"/>
    <col min="2828" max="3072" width="9.140625" style="303"/>
    <col min="3073" max="3073" width="59.5703125" style="303" customWidth="1"/>
    <col min="3074" max="3083" width="14.7109375" style="303" customWidth="1"/>
    <col min="3084" max="3328" width="9.140625" style="303"/>
    <col min="3329" max="3329" width="59.5703125" style="303" customWidth="1"/>
    <col min="3330" max="3339" width="14.7109375" style="303" customWidth="1"/>
    <col min="3340" max="3584" width="9.140625" style="303"/>
    <col min="3585" max="3585" width="59.5703125" style="303" customWidth="1"/>
    <col min="3586" max="3595" width="14.7109375" style="303" customWidth="1"/>
    <col min="3596" max="3840" width="9.140625" style="303"/>
    <col min="3841" max="3841" width="59.5703125" style="303" customWidth="1"/>
    <col min="3842" max="3851" width="14.7109375" style="303" customWidth="1"/>
    <col min="3852" max="4096" width="9.140625" style="303"/>
    <col min="4097" max="4097" width="59.5703125" style="303" customWidth="1"/>
    <col min="4098" max="4107" width="14.7109375" style="303" customWidth="1"/>
    <col min="4108" max="4352" width="9.140625" style="303"/>
    <col min="4353" max="4353" width="59.5703125" style="303" customWidth="1"/>
    <col min="4354" max="4363" width="14.7109375" style="303" customWidth="1"/>
    <col min="4364" max="4608" width="9.140625" style="303"/>
    <col min="4609" max="4609" width="59.5703125" style="303" customWidth="1"/>
    <col min="4610" max="4619" width="14.7109375" style="303" customWidth="1"/>
    <col min="4620" max="4864" width="9.140625" style="303"/>
    <col min="4865" max="4865" width="59.5703125" style="303" customWidth="1"/>
    <col min="4866" max="4875" width="14.7109375" style="303" customWidth="1"/>
    <col min="4876" max="5120" width="9.140625" style="303"/>
    <col min="5121" max="5121" width="59.5703125" style="303" customWidth="1"/>
    <col min="5122" max="5131" width="14.7109375" style="303" customWidth="1"/>
    <col min="5132" max="5376" width="9.140625" style="303"/>
    <col min="5377" max="5377" width="59.5703125" style="303" customWidth="1"/>
    <col min="5378" max="5387" width="14.7109375" style="303" customWidth="1"/>
    <col min="5388" max="5632" width="9.140625" style="303"/>
    <col min="5633" max="5633" width="59.5703125" style="303" customWidth="1"/>
    <col min="5634" max="5643" width="14.7109375" style="303" customWidth="1"/>
    <col min="5644" max="5888" width="9.140625" style="303"/>
    <col min="5889" max="5889" width="59.5703125" style="303" customWidth="1"/>
    <col min="5890" max="5899" width="14.7109375" style="303" customWidth="1"/>
    <col min="5900" max="6144" width="9.140625" style="303"/>
    <col min="6145" max="6145" width="59.5703125" style="303" customWidth="1"/>
    <col min="6146" max="6155" width="14.7109375" style="303" customWidth="1"/>
    <col min="6156" max="6400" width="9.140625" style="303"/>
    <col min="6401" max="6401" width="59.5703125" style="303" customWidth="1"/>
    <col min="6402" max="6411" width="14.7109375" style="303" customWidth="1"/>
    <col min="6412" max="6656" width="9.140625" style="303"/>
    <col min="6657" max="6657" width="59.5703125" style="303" customWidth="1"/>
    <col min="6658" max="6667" width="14.7109375" style="303" customWidth="1"/>
    <col min="6668" max="6912" width="9.140625" style="303"/>
    <col min="6913" max="6913" width="59.5703125" style="303" customWidth="1"/>
    <col min="6914" max="6923" width="14.7109375" style="303" customWidth="1"/>
    <col min="6924" max="7168" width="9.140625" style="303"/>
    <col min="7169" max="7169" width="59.5703125" style="303" customWidth="1"/>
    <col min="7170" max="7179" width="14.7109375" style="303" customWidth="1"/>
    <col min="7180" max="7424" width="9.140625" style="303"/>
    <col min="7425" max="7425" width="59.5703125" style="303" customWidth="1"/>
    <col min="7426" max="7435" width="14.7109375" style="303" customWidth="1"/>
    <col min="7436" max="7680" width="9.140625" style="303"/>
    <col min="7681" max="7681" width="59.5703125" style="303" customWidth="1"/>
    <col min="7682" max="7691" width="14.7109375" style="303" customWidth="1"/>
    <col min="7692" max="7936" width="9.140625" style="303"/>
    <col min="7937" max="7937" width="59.5703125" style="303" customWidth="1"/>
    <col min="7938" max="7947" width="14.7109375" style="303" customWidth="1"/>
    <col min="7948" max="8192" width="9.140625" style="303"/>
    <col min="8193" max="8193" width="59.5703125" style="303" customWidth="1"/>
    <col min="8194" max="8203" width="14.7109375" style="303" customWidth="1"/>
    <col min="8204" max="8448" width="9.140625" style="303"/>
    <col min="8449" max="8449" width="59.5703125" style="303" customWidth="1"/>
    <col min="8450" max="8459" width="14.7109375" style="303" customWidth="1"/>
    <col min="8460" max="8704" width="9.140625" style="303"/>
    <col min="8705" max="8705" width="59.5703125" style="303" customWidth="1"/>
    <col min="8706" max="8715" width="14.7109375" style="303" customWidth="1"/>
    <col min="8716" max="8960" width="9.140625" style="303"/>
    <col min="8961" max="8961" width="59.5703125" style="303" customWidth="1"/>
    <col min="8962" max="8971" width="14.7109375" style="303" customWidth="1"/>
    <col min="8972" max="9216" width="9.140625" style="303"/>
    <col min="9217" max="9217" width="59.5703125" style="303" customWidth="1"/>
    <col min="9218" max="9227" width="14.7109375" style="303" customWidth="1"/>
    <col min="9228" max="9472" width="9.140625" style="303"/>
    <col min="9473" max="9473" width="59.5703125" style="303" customWidth="1"/>
    <col min="9474" max="9483" width="14.7109375" style="303" customWidth="1"/>
    <col min="9484" max="9728" width="9.140625" style="303"/>
    <col min="9729" max="9729" width="59.5703125" style="303" customWidth="1"/>
    <col min="9730" max="9739" width="14.7109375" style="303" customWidth="1"/>
    <col min="9740" max="9984" width="9.140625" style="303"/>
    <col min="9985" max="9985" width="59.5703125" style="303" customWidth="1"/>
    <col min="9986" max="9995" width="14.7109375" style="303" customWidth="1"/>
    <col min="9996" max="10240" width="9.140625" style="303"/>
    <col min="10241" max="10241" width="59.5703125" style="303" customWidth="1"/>
    <col min="10242" max="10251" width="14.7109375" style="303" customWidth="1"/>
    <col min="10252" max="10496" width="9.140625" style="303"/>
    <col min="10497" max="10497" width="59.5703125" style="303" customWidth="1"/>
    <col min="10498" max="10507" width="14.7109375" style="303" customWidth="1"/>
    <col min="10508" max="10752" width="9.140625" style="303"/>
    <col min="10753" max="10753" width="59.5703125" style="303" customWidth="1"/>
    <col min="10754" max="10763" width="14.7109375" style="303" customWidth="1"/>
    <col min="10764" max="11008" width="9.140625" style="303"/>
    <col min="11009" max="11009" width="59.5703125" style="303" customWidth="1"/>
    <col min="11010" max="11019" width="14.7109375" style="303" customWidth="1"/>
    <col min="11020" max="11264" width="9.140625" style="303"/>
    <col min="11265" max="11265" width="59.5703125" style="303" customWidth="1"/>
    <col min="11266" max="11275" width="14.7109375" style="303" customWidth="1"/>
    <col min="11276" max="11520" width="9.140625" style="303"/>
    <col min="11521" max="11521" width="59.5703125" style="303" customWidth="1"/>
    <col min="11522" max="11531" width="14.7109375" style="303" customWidth="1"/>
    <col min="11532" max="11776" width="9.140625" style="303"/>
    <col min="11777" max="11777" width="59.5703125" style="303" customWidth="1"/>
    <col min="11778" max="11787" width="14.7109375" style="303" customWidth="1"/>
    <col min="11788" max="12032" width="9.140625" style="303"/>
    <col min="12033" max="12033" width="59.5703125" style="303" customWidth="1"/>
    <col min="12034" max="12043" width="14.7109375" style="303" customWidth="1"/>
    <col min="12044" max="12288" width="9.140625" style="303"/>
    <col min="12289" max="12289" width="59.5703125" style="303" customWidth="1"/>
    <col min="12290" max="12299" width="14.7109375" style="303" customWidth="1"/>
    <col min="12300" max="12544" width="9.140625" style="303"/>
    <col min="12545" max="12545" width="59.5703125" style="303" customWidth="1"/>
    <col min="12546" max="12555" width="14.7109375" style="303" customWidth="1"/>
    <col min="12556" max="12800" width="9.140625" style="303"/>
    <col min="12801" max="12801" width="59.5703125" style="303" customWidth="1"/>
    <col min="12802" max="12811" width="14.7109375" style="303" customWidth="1"/>
    <col min="12812" max="13056" width="9.140625" style="303"/>
    <col min="13057" max="13057" width="59.5703125" style="303" customWidth="1"/>
    <col min="13058" max="13067" width="14.7109375" style="303" customWidth="1"/>
    <col min="13068" max="13312" width="9.140625" style="303"/>
    <col min="13313" max="13313" width="59.5703125" style="303" customWidth="1"/>
    <col min="13314" max="13323" width="14.7109375" style="303" customWidth="1"/>
    <col min="13324" max="13568" width="9.140625" style="303"/>
    <col min="13569" max="13569" width="59.5703125" style="303" customWidth="1"/>
    <col min="13570" max="13579" width="14.7109375" style="303" customWidth="1"/>
    <col min="13580" max="13824" width="9.140625" style="303"/>
    <col min="13825" max="13825" width="59.5703125" style="303" customWidth="1"/>
    <col min="13826" max="13835" width="14.7109375" style="303" customWidth="1"/>
    <col min="13836" max="14080" width="9.140625" style="303"/>
    <col min="14081" max="14081" width="59.5703125" style="303" customWidth="1"/>
    <col min="14082" max="14091" width="14.7109375" style="303" customWidth="1"/>
    <col min="14092" max="14336" width="9.140625" style="303"/>
    <col min="14337" max="14337" width="59.5703125" style="303" customWidth="1"/>
    <col min="14338" max="14347" width="14.7109375" style="303" customWidth="1"/>
    <col min="14348" max="14592" width="9.140625" style="303"/>
    <col min="14593" max="14593" width="59.5703125" style="303" customWidth="1"/>
    <col min="14594" max="14603" width="14.7109375" style="303" customWidth="1"/>
    <col min="14604" max="14848" width="9.140625" style="303"/>
    <col min="14849" max="14849" width="59.5703125" style="303" customWidth="1"/>
    <col min="14850" max="14859" width="14.7109375" style="303" customWidth="1"/>
    <col min="14860" max="15104" width="9.140625" style="303"/>
    <col min="15105" max="15105" width="59.5703125" style="303" customWidth="1"/>
    <col min="15106" max="15115" width="14.7109375" style="303" customWidth="1"/>
    <col min="15116" max="15360" width="9.140625" style="303"/>
    <col min="15361" max="15361" width="59.5703125" style="303" customWidth="1"/>
    <col min="15362" max="15371" width="14.7109375" style="303" customWidth="1"/>
    <col min="15372" max="15616" width="9.140625" style="303"/>
    <col min="15617" max="15617" width="59.5703125" style="303" customWidth="1"/>
    <col min="15618" max="15627" width="14.7109375" style="303" customWidth="1"/>
    <col min="15628" max="15872" width="9.140625" style="303"/>
    <col min="15873" max="15873" width="59.5703125" style="303" customWidth="1"/>
    <col min="15874" max="15883" width="14.7109375" style="303" customWidth="1"/>
    <col min="15884" max="16128" width="9.140625" style="303"/>
    <col min="16129" max="16129" width="59.5703125" style="303" customWidth="1"/>
    <col min="16130" max="16139" width="14.7109375" style="303" customWidth="1"/>
    <col min="16140" max="16384" width="9.140625" style="303"/>
  </cols>
  <sheetData>
    <row r="1" spans="1:247" ht="20.25">
      <c r="A1" s="279" t="s">
        <v>112</v>
      </c>
      <c r="B1" s="280"/>
      <c r="C1" s="280"/>
      <c r="D1" s="280"/>
      <c r="E1" s="280"/>
      <c r="F1" s="280"/>
      <c r="G1" s="280"/>
      <c r="H1" s="280"/>
      <c r="I1" s="280"/>
      <c r="J1" s="280"/>
      <c r="K1" s="280"/>
    </row>
    <row r="2" spans="1:247" ht="18.75">
      <c r="A2" s="281" t="s">
        <v>208</v>
      </c>
      <c r="B2" s="280"/>
      <c r="C2" s="280"/>
      <c r="D2" s="280"/>
      <c r="E2" s="280"/>
      <c r="F2" s="280"/>
      <c r="G2" s="280"/>
      <c r="H2" s="280"/>
      <c r="I2" s="280"/>
      <c r="J2" s="280"/>
      <c r="K2" s="280"/>
    </row>
    <row r="3" spans="1:247">
      <c r="A3" s="280"/>
      <c r="B3" s="280"/>
      <c r="C3" s="280"/>
      <c r="D3" s="280"/>
      <c r="E3" s="280"/>
      <c r="F3" s="280"/>
      <c r="G3" s="280"/>
      <c r="H3" s="280"/>
      <c r="I3" s="280"/>
      <c r="J3" s="280"/>
      <c r="K3" s="280"/>
    </row>
    <row r="4" spans="1:247" s="224" customFormat="1" ht="31.5" customHeight="1">
      <c r="A4" s="384" t="s">
        <v>242</v>
      </c>
      <c r="B4" s="384"/>
      <c r="C4" s="384"/>
      <c r="D4" s="384"/>
      <c r="E4" s="384"/>
      <c r="F4" s="384"/>
      <c r="G4" s="384"/>
      <c r="H4" s="384"/>
      <c r="I4" s="384"/>
      <c r="J4" s="385"/>
      <c r="K4" s="385"/>
    </row>
    <row r="5" spans="1:247" s="224" customFormat="1" ht="18.75" customHeight="1">
      <c r="A5" s="225"/>
      <c r="B5" s="225"/>
      <c r="C5" s="222"/>
      <c r="D5" s="222"/>
      <c r="E5" s="222"/>
      <c r="F5" s="222"/>
      <c r="G5" s="222"/>
      <c r="H5" s="222"/>
    </row>
    <row r="6" spans="1:247" s="223" customFormat="1" ht="20.25" customHeight="1">
      <c r="A6" s="226"/>
      <c r="B6" s="227"/>
      <c r="C6" s="222"/>
      <c r="D6" s="222"/>
      <c r="E6" s="228"/>
      <c r="F6" s="228"/>
      <c r="G6" s="228"/>
      <c r="H6" s="228"/>
    </row>
    <row r="7" spans="1:247" s="224" customFormat="1" ht="19.5" customHeight="1">
      <c r="A7" s="229" t="s">
        <v>133</v>
      </c>
      <c r="B7" s="225"/>
      <c r="C7" s="222"/>
      <c r="D7" s="222"/>
      <c r="E7" s="228"/>
      <c r="F7" s="228"/>
      <c r="G7" s="230"/>
      <c r="H7" s="231"/>
    </row>
    <row r="8" spans="1:247" ht="13.5" thickBot="1">
      <c r="A8" s="324"/>
      <c r="B8" s="325"/>
      <c r="C8" s="325"/>
      <c r="D8" s="280"/>
      <c r="E8" s="280"/>
      <c r="F8" s="280"/>
      <c r="G8" s="280"/>
      <c r="H8" s="280"/>
      <c r="I8" s="280"/>
      <c r="J8" s="280"/>
      <c r="K8" s="280"/>
    </row>
    <row r="9" spans="1:247" ht="18.75">
      <c r="A9" s="326" t="s">
        <v>209</v>
      </c>
      <c r="B9" s="327"/>
      <c r="C9" s="327"/>
      <c r="D9" s="327"/>
      <c r="E9" s="327"/>
      <c r="F9" s="327"/>
      <c r="G9" s="327"/>
      <c r="H9" s="327"/>
      <c r="I9" s="327"/>
      <c r="J9" s="327"/>
      <c r="K9" s="328"/>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29"/>
      <c r="BH9" s="329"/>
      <c r="BI9" s="329"/>
      <c r="BJ9" s="329"/>
      <c r="BK9" s="329"/>
      <c r="BL9" s="329"/>
      <c r="BM9" s="329"/>
      <c r="BN9" s="329"/>
      <c r="BO9" s="329"/>
      <c r="BP9" s="329"/>
      <c r="BQ9" s="329"/>
      <c r="BR9" s="329"/>
      <c r="BS9" s="329"/>
      <c r="BT9" s="329"/>
      <c r="BU9" s="329"/>
      <c r="BV9" s="329"/>
      <c r="BW9" s="329"/>
      <c r="BX9" s="329"/>
      <c r="BY9" s="329"/>
      <c r="BZ9" s="329"/>
      <c r="CA9" s="329"/>
      <c r="CB9" s="329"/>
      <c r="CC9" s="329"/>
      <c r="CD9" s="329"/>
      <c r="CE9" s="329"/>
      <c r="CF9" s="329"/>
      <c r="CG9" s="329"/>
      <c r="CH9" s="329"/>
      <c r="CI9" s="329"/>
      <c r="CJ9" s="329"/>
      <c r="CK9" s="329"/>
      <c r="CL9" s="329"/>
      <c r="CM9" s="329"/>
      <c r="CN9" s="329"/>
      <c r="CO9" s="329"/>
      <c r="CP9" s="329"/>
      <c r="CQ9" s="329"/>
      <c r="CR9" s="329"/>
      <c r="CS9" s="329"/>
      <c r="CT9" s="329"/>
      <c r="CU9" s="329"/>
      <c r="CV9" s="329"/>
      <c r="CW9" s="329"/>
      <c r="CX9" s="329"/>
      <c r="CY9" s="329"/>
      <c r="CZ9" s="329"/>
      <c r="DA9" s="329"/>
      <c r="DB9" s="329"/>
      <c r="DC9" s="329"/>
      <c r="DD9" s="329"/>
      <c r="DE9" s="329"/>
      <c r="DF9" s="329"/>
      <c r="DG9" s="329"/>
      <c r="DH9" s="329"/>
      <c r="DI9" s="329"/>
      <c r="DJ9" s="329"/>
      <c r="DK9" s="329"/>
      <c r="DL9" s="329"/>
      <c r="DM9" s="329"/>
      <c r="DN9" s="329"/>
      <c r="DO9" s="329"/>
      <c r="DP9" s="329"/>
      <c r="DQ9" s="329"/>
      <c r="DR9" s="329"/>
      <c r="DS9" s="329"/>
      <c r="DT9" s="329"/>
      <c r="DU9" s="329"/>
      <c r="DV9" s="329"/>
      <c r="DW9" s="329"/>
      <c r="DX9" s="329"/>
      <c r="DY9" s="329"/>
      <c r="DZ9" s="329"/>
      <c r="EA9" s="329"/>
      <c r="EB9" s="329"/>
      <c r="EC9" s="329"/>
      <c r="ED9" s="329"/>
      <c r="EE9" s="329"/>
      <c r="EF9" s="329"/>
      <c r="EG9" s="329"/>
      <c r="EH9" s="329"/>
      <c r="EI9" s="329"/>
      <c r="EJ9" s="329"/>
      <c r="EK9" s="329"/>
      <c r="EL9" s="329"/>
      <c r="EM9" s="329"/>
      <c r="EN9" s="329"/>
      <c r="EO9" s="329"/>
      <c r="EP9" s="329"/>
      <c r="EQ9" s="329"/>
      <c r="ER9" s="329"/>
      <c r="ES9" s="329"/>
      <c r="ET9" s="329"/>
      <c r="EU9" s="329"/>
      <c r="EV9" s="329"/>
      <c r="EW9" s="329"/>
      <c r="EX9" s="329"/>
      <c r="EY9" s="329"/>
      <c r="EZ9" s="329"/>
      <c r="FA9" s="329"/>
      <c r="FB9" s="329"/>
      <c r="FC9" s="329"/>
      <c r="FD9" s="329"/>
      <c r="FE9" s="329"/>
      <c r="FF9" s="329"/>
      <c r="FG9" s="329"/>
      <c r="FH9" s="329"/>
      <c r="FI9" s="329"/>
      <c r="FJ9" s="329"/>
      <c r="FK9" s="329"/>
      <c r="FL9" s="329"/>
      <c r="FM9" s="329"/>
      <c r="FN9" s="329"/>
      <c r="FO9" s="329"/>
      <c r="FP9" s="329"/>
      <c r="FQ9" s="329"/>
      <c r="FR9" s="329"/>
      <c r="FS9" s="329"/>
      <c r="FT9" s="329"/>
      <c r="FU9" s="329"/>
      <c r="FV9" s="329"/>
      <c r="FW9" s="329"/>
      <c r="FX9" s="329"/>
      <c r="FY9" s="329"/>
      <c r="FZ9" s="329"/>
      <c r="GA9" s="329"/>
      <c r="GB9" s="329"/>
      <c r="GC9" s="329"/>
      <c r="GD9" s="329"/>
      <c r="GE9" s="329"/>
      <c r="GF9" s="329"/>
      <c r="GG9" s="329"/>
      <c r="GH9" s="329"/>
      <c r="GI9" s="329"/>
      <c r="GJ9" s="329"/>
      <c r="GK9" s="329"/>
      <c r="GL9" s="329"/>
      <c r="GM9" s="329"/>
      <c r="GN9" s="329"/>
      <c r="GO9" s="329"/>
      <c r="GP9" s="329"/>
      <c r="GQ9" s="329"/>
      <c r="GR9" s="329"/>
      <c r="GS9" s="329"/>
      <c r="GT9" s="329"/>
      <c r="GU9" s="329"/>
      <c r="GV9" s="329"/>
      <c r="GW9" s="329"/>
      <c r="GX9" s="329"/>
      <c r="GY9" s="329"/>
      <c r="GZ9" s="329"/>
      <c r="HA9" s="329"/>
      <c r="HB9" s="329"/>
      <c r="HC9" s="329"/>
      <c r="HD9" s="329"/>
      <c r="HE9" s="329"/>
      <c r="HF9" s="329"/>
      <c r="HG9" s="329"/>
      <c r="HH9" s="329"/>
      <c r="HI9" s="329"/>
      <c r="HJ9" s="329"/>
      <c r="HK9" s="329"/>
      <c r="HL9" s="329"/>
      <c r="HM9" s="329"/>
      <c r="HN9" s="329"/>
      <c r="HO9" s="329"/>
      <c r="HP9" s="329"/>
      <c r="HQ9" s="329"/>
      <c r="HR9" s="329"/>
      <c r="HS9" s="329"/>
      <c r="HT9" s="329"/>
      <c r="HU9" s="329"/>
      <c r="HV9" s="329"/>
      <c r="HW9" s="329"/>
      <c r="HX9" s="329"/>
      <c r="HY9" s="329"/>
      <c r="HZ9" s="329"/>
      <c r="IA9" s="329"/>
      <c r="IB9" s="329"/>
      <c r="IC9" s="329"/>
      <c r="ID9" s="329"/>
      <c r="IE9" s="329"/>
      <c r="IF9" s="329"/>
      <c r="IG9" s="329"/>
      <c r="IH9" s="329"/>
      <c r="II9" s="329"/>
      <c r="IJ9" s="329"/>
      <c r="IK9" s="329"/>
      <c r="IL9" s="329"/>
      <c r="IM9" s="329"/>
    </row>
    <row r="10" spans="1:247" ht="48.75" customHeight="1">
      <c r="A10" s="330" t="s">
        <v>210</v>
      </c>
      <c r="B10" s="286" t="s">
        <v>211</v>
      </c>
      <c r="C10" s="286" t="s">
        <v>212</v>
      </c>
      <c r="D10" s="286" t="s">
        <v>213</v>
      </c>
      <c r="E10" s="286" t="s">
        <v>214</v>
      </c>
      <c r="F10" s="286" t="s">
        <v>215</v>
      </c>
      <c r="G10" s="286" t="s">
        <v>216</v>
      </c>
      <c r="H10" s="286" t="s">
        <v>217</v>
      </c>
      <c r="I10" s="286" t="s">
        <v>218</v>
      </c>
      <c r="J10" s="286" t="s">
        <v>219</v>
      </c>
      <c r="K10" s="309" t="s">
        <v>220</v>
      </c>
    </row>
    <row r="11" spans="1:247" ht="15">
      <c r="A11" s="256" t="s">
        <v>149</v>
      </c>
      <c r="B11" s="311"/>
      <c r="C11" s="311"/>
      <c r="D11" s="311"/>
      <c r="E11" s="311"/>
      <c r="F11" s="311"/>
      <c r="G11" s="311"/>
      <c r="H11" s="311"/>
      <c r="I11" s="311"/>
      <c r="J11" s="311"/>
      <c r="K11" s="331"/>
    </row>
    <row r="12" spans="1:247" ht="15">
      <c r="A12" s="260" t="s">
        <v>150</v>
      </c>
      <c r="B12" s="311"/>
      <c r="C12" s="311"/>
      <c r="D12" s="311"/>
      <c r="E12" s="311"/>
      <c r="F12" s="311"/>
      <c r="G12" s="311"/>
      <c r="H12" s="311"/>
      <c r="I12" s="311"/>
      <c r="J12" s="311"/>
      <c r="K12" s="331"/>
    </row>
    <row r="13" spans="1:247" ht="15">
      <c r="A13" s="260" t="s">
        <v>152</v>
      </c>
      <c r="B13" s="311"/>
      <c r="C13" s="311"/>
      <c r="D13" s="311"/>
      <c r="E13" s="311"/>
      <c r="F13" s="311"/>
      <c r="G13" s="311"/>
      <c r="H13" s="311"/>
      <c r="I13" s="311"/>
      <c r="J13" s="311"/>
      <c r="K13" s="331"/>
    </row>
    <row r="14" spans="1:247" ht="15">
      <c r="A14" s="260" t="s">
        <v>154</v>
      </c>
      <c r="B14" s="311"/>
      <c r="C14" s="311"/>
      <c r="D14" s="311"/>
      <c r="E14" s="311"/>
      <c r="F14" s="311"/>
      <c r="G14" s="311"/>
      <c r="H14" s="311"/>
      <c r="I14" s="311"/>
      <c r="J14" s="311"/>
      <c r="K14" s="331"/>
    </row>
    <row r="15" spans="1:247" ht="15">
      <c r="A15" s="260" t="s">
        <v>156</v>
      </c>
      <c r="B15" s="311"/>
      <c r="C15" s="316"/>
      <c r="D15" s="316"/>
      <c r="E15" s="316"/>
      <c r="F15" s="316"/>
      <c r="G15" s="316"/>
      <c r="H15" s="316"/>
      <c r="I15" s="316"/>
      <c r="J15" s="316"/>
      <c r="K15" s="332"/>
      <c r="L15" s="305"/>
      <c r="M15" s="305"/>
      <c r="N15" s="305"/>
    </row>
    <row r="16" spans="1:247" ht="15">
      <c r="A16" s="260" t="s">
        <v>158</v>
      </c>
      <c r="B16" s="311"/>
      <c r="C16" s="316"/>
      <c r="D16" s="316"/>
      <c r="E16" s="316"/>
      <c r="F16" s="316"/>
      <c r="G16" s="316"/>
      <c r="H16" s="316"/>
      <c r="I16" s="316"/>
      <c r="J16" s="316"/>
      <c r="K16" s="332"/>
      <c r="L16" s="305"/>
      <c r="M16" s="305"/>
      <c r="N16" s="305"/>
    </row>
    <row r="17" spans="1:14" ht="15">
      <c r="A17" s="260" t="s">
        <v>160</v>
      </c>
      <c r="B17" s="311"/>
      <c r="C17" s="316"/>
      <c r="D17" s="316"/>
      <c r="E17" s="316"/>
      <c r="F17" s="316"/>
      <c r="G17" s="316"/>
      <c r="H17" s="316"/>
      <c r="I17" s="316"/>
      <c r="J17" s="316"/>
      <c r="K17" s="332"/>
      <c r="L17" s="305"/>
      <c r="M17" s="305"/>
      <c r="N17" s="305"/>
    </row>
    <row r="18" spans="1:14" ht="15">
      <c r="A18" s="256" t="s">
        <v>162</v>
      </c>
      <c r="B18" s="311"/>
      <c r="C18" s="316"/>
      <c r="D18" s="316"/>
      <c r="E18" s="316"/>
      <c r="F18" s="316"/>
      <c r="G18" s="316"/>
      <c r="H18" s="316"/>
      <c r="I18" s="316"/>
      <c r="J18" s="316"/>
      <c r="K18" s="332"/>
      <c r="L18" s="305"/>
      <c r="M18" s="305"/>
      <c r="N18" s="305"/>
    </row>
    <row r="19" spans="1:14" ht="15">
      <c r="A19" s="256" t="s">
        <v>205</v>
      </c>
      <c r="B19" s="311"/>
      <c r="C19" s="316"/>
      <c r="D19" s="316"/>
      <c r="E19" s="316"/>
      <c r="F19" s="316"/>
      <c r="G19" s="316"/>
      <c r="H19" s="316"/>
      <c r="I19" s="316"/>
      <c r="J19" s="316"/>
      <c r="K19" s="332"/>
      <c r="L19" s="305"/>
      <c r="M19" s="305"/>
      <c r="N19" s="305"/>
    </row>
    <row r="20" spans="1:14" ht="15">
      <c r="A20" s="256" t="s">
        <v>166</v>
      </c>
      <c r="B20" s="311"/>
      <c r="C20" s="316"/>
      <c r="D20" s="316"/>
      <c r="E20" s="316"/>
      <c r="F20" s="316"/>
      <c r="G20" s="316"/>
      <c r="H20" s="316"/>
      <c r="I20" s="316"/>
      <c r="J20" s="316"/>
      <c r="K20" s="332"/>
      <c r="L20" s="305"/>
      <c r="M20" s="305"/>
      <c r="N20" s="305"/>
    </row>
    <row r="21" spans="1:14" ht="15">
      <c r="A21" s="256" t="s">
        <v>168</v>
      </c>
      <c r="B21" s="311"/>
      <c r="C21" s="316"/>
      <c r="D21" s="316"/>
      <c r="E21" s="316"/>
      <c r="F21" s="316"/>
      <c r="G21" s="316"/>
      <c r="H21" s="316"/>
      <c r="I21" s="316"/>
      <c r="J21" s="316"/>
      <c r="K21" s="332"/>
      <c r="L21" s="305"/>
      <c r="M21" s="305"/>
      <c r="N21" s="305"/>
    </row>
    <row r="22" spans="1:14" ht="15">
      <c r="A22" s="256" t="s">
        <v>170</v>
      </c>
      <c r="B22" s="311"/>
      <c r="C22" s="316"/>
      <c r="D22" s="316"/>
      <c r="E22" s="316"/>
      <c r="F22" s="316"/>
      <c r="G22" s="316"/>
      <c r="H22" s="316"/>
      <c r="I22" s="316"/>
      <c r="J22" s="316"/>
      <c r="K22" s="332"/>
      <c r="L22" s="305"/>
      <c r="M22" s="305"/>
      <c r="N22" s="305"/>
    </row>
    <row r="23" spans="1:14" ht="15">
      <c r="A23" s="256" t="s">
        <v>172</v>
      </c>
      <c r="B23" s="311"/>
      <c r="C23" s="316"/>
      <c r="D23" s="316"/>
      <c r="E23" s="316"/>
      <c r="F23" s="316"/>
      <c r="G23" s="316"/>
      <c r="H23" s="316"/>
      <c r="I23" s="316"/>
      <c r="J23" s="316"/>
      <c r="K23" s="332"/>
      <c r="L23" s="305"/>
      <c r="M23" s="305"/>
      <c r="N23" s="305"/>
    </row>
    <row r="24" spans="1:14" ht="15">
      <c r="A24" s="256" t="s">
        <v>174</v>
      </c>
      <c r="B24" s="311"/>
      <c r="C24" s="316"/>
      <c r="D24" s="316"/>
      <c r="E24" s="316"/>
      <c r="F24" s="316"/>
      <c r="G24" s="316"/>
      <c r="H24" s="316"/>
      <c r="I24" s="316"/>
      <c r="J24" s="316"/>
      <c r="K24" s="332"/>
      <c r="L24" s="305"/>
      <c r="M24" s="305"/>
      <c r="N24" s="305"/>
    </row>
    <row r="25" spans="1:14" ht="15.75" thickBot="1">
      <c r="A25" s="318" t="s">
        <v>176</v>
      </c>
      <c r="B25" s="333"/>
      <c r="C25" s="321"/>
      <c r="D25" s="321"/>
      <c r="E25" s="321"/>
      <c r="F25" s="321"/>
      <c r="G25" s="321"/>
      <c r="H25" s="321"/>
      <c r="I25" s="321"/>
      <c r="J25" s="321"/>
      <c r="K25" s="334"/>
      <c r="L25" s="305"/>
      <c r="M25" s="305"/>
      <c r="N25" s="305"/>
    </row>
    <row r="26" spans="1:14">
      <c r="C26" s="305"/>
      <c r="D26" s="305"/>
      <c r="E26" s="305"/>
      <c r="F26" s="305"/>
      <c r="G26" s="305"/>
      <c r="H26" s="305"/>
      <c r="I26" s="305"/>
      <c r="J26" s="305"/>
      <c r="K26" s="305"/>
      <c r="L26" s="305"/>
      <c r="M26" s="305"/>
      <c r="N26" s="305"/>
    </row>
    <row r="27" spans="1:14">
      <c r="C27" s="305"/>
      <c r="D27" s="305"/>
      <c r="E27" s="305"/>
      <c r="F27" s="305"/>
      <c r="G27" s="305"/>
      <c r="H27" s="305"/>
      <c r="I27" s="305"/>
      <c r="J27" s="305"/>
      <c r="K27" s="305"/>
      <c r="L27" s="305"/>
      <c r="M27" s="305"/>
      <c r="N27" s="305"/>
    </row>
    <row r="28" spans="1:14">
      <c r="C28" s="305"/>
      <c r="D28" s="305"/>
      <c r="E28" s="305"/>
      <c r="F28" s="305"/>
      <c r="G28" s="305"/>
      <c r="H28" s="305"/>
      <c r="I28" s="305"/>
      <c r="J28" s="305"/>
      <c r="K28" s="305"/>
      <c r="L28" s="305"/>
      <c r="M28" s="305"/>
      <c r="N28" s="305"/>
    </row>
    <row r="29" spans="1:14">
      <c r="C29" s="305"/>
      <c r="D29" s="305"/>
      <c r="E29" s="305"/>
      <c r="F29" s="305"/>
      <c r="G29" s="305"/>
      <c r="H29" s="305"/>
      <c r="I29" s="305"/>
      <c r="J29" s="305"/>
      <c r="K29" s="305"/>
      <c r="L29" s="305"/>
      <c r="M29" s="305"/>
      <c r="N29" s="305"/>
    </row>
  </sheetData>
  <mergeCells count="1">
    <mergeCell ref="A4:K4"/>
  </mergeCells>
  <printOptions horizontalCentered="1"/>
  <pageMargins left="0.5" right="0.25" top="0.75" bottom="1.25" header="0.5" footer="0.5"/>
  <pageSetup scale="64" orientation="landscape" r:id="rId1"/>
  <headerFooter alignWithMargins="0">
    <oddFooter>&amp;L&amp;A&amp;C&amp;P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2"/>
  <sheetViews>
    <sheetView showGridLines="0" zoomScaleNormal="100" workbookViewId="0">
      <selection activeCell="F7" sqref="F7"/>
    </sheetView>
  </sheetViews>
  <sheetFormatPr defaultRowHeight="15"/>
  <cols>
    <col min="1" max="1" width="9.140625" style="340"/>
    <col min="2" max="3" width="36.85546875" style="340" customWidth="1"/>
    <col min="4" max="4" width="28.140625" style="340" customWidth="1"/>
    <col min="5" max="5" width="36.85546875" style="340" customWidth="1"/>
    <col min="6" max="9" width="11.7109375" style="340" customWidth="1"/>
    <col min="10" max="10" width="13.7109375" style="340" customWidth="1"/>
    <col min="11" max="257" width="9.140625" style="340"/>
    <col min="258" max="259" width="36.85546875" style="340" customWidth="1"/>
    <col min="260" max="260" width="28.140625" style="340" customWidth="1"/>
    <col min="261" max="261" width="36.85546875" style="340" customWidth="1"/>
    <col min="262" max="265" width="11.7109375" style="340" customWidth="1"/>
    <col min="266" max="266" width="13.7109375" style="340" customWidth="1"/>
    <col min="267" max="513" width="9.140625" style="340"/>
    <col min="514" max="515" width="36.85546875" style="340" customWidth="1"/>
    <col min="516" max="516" width="28.140625" style="340" customWidth="1"/>
    <col min="517" max="517" width="36.85546875" style="340" customWidth="1"/>
    <col min="518" max="521" width="11.7109375" style="340" customWidth="1"/>
    <col min="522" max="522" width="13.7109375" style="340" customWidth="1"/>
    <col min="523" max="769" width="9.140625" style="340"/>
    <col min="770" max="771" width="36.85546875" style="340" customWidth="1"/>
    <col min="772" max="772" width="28.140625" style="340" customWidth="1"/>
    <col min="773" max="773" width="36.85546875" style="340" customWidth="1"/>
    <col min="774" max="777" width="11.7109375" style="340" customWidth="1"/>
    <col min="778" max="778" width="13.7109375" style="340" customWidth="1"/>
    <col min="779" max="1025" width="9.140625" style="340"/>
    <col min="1026" max="1027" width="36.85546875" style="340" customWidth="1"/>
    <col min="1028" max="1028" width="28.140625" style="340" customWidth="1"/>
    <col min="1029" max="1029" width="36.85546875" style="340" customWidth="1"/>
    <col min="1030" max="1033" width="11.7109375" style="340" customWidth="1"/>
    <col min="1034" max="1034" width="13.7109375" style="340" customWidth="1"/>
    <col min="1035" max="1281" width="9.140625" style="340"/>
    <col min="1282" max="1283" width="36.85546875" style="340" customWidth="1"/>
    <col min="1284" max="1284" width="28.140625" style="340" customWidth="1"/>
    <col min="1285" max="1285" width="36.85546875" style="340" customWidth="1"/>
    <col min="1286" max="1289" width="11.7109375" style="340" customWidth="1"/>
    <col min="1290" max="1290" width="13.7109375" style="340" customWidth="1"/>
    <col min="1291" max="1537" width="9.140625" style="340"/>
    <col min="1538" max="1539" width="36.85546875" style="340" customWidth="1"/>
    <col min="1540" max="1540" width="28.140625" style="340" customWidth="1"/>
    <col min="1541" max="1541" width="36.85546875" style="340" customWidth="1"/>
    <col min="1542" max="1545" width="11.7109375" style="340" customWidth="1"/>
    <col min="1546" max="1546" width="13.7109375" style="340" customWidth="1"/>
    <col min="1547" max="1793" width="9.140625" style="340"/>
    <col min="1794" max="1795" width="36.85546875" style="340" customWidth="1"/>
    <col min="1796" max="1796" width="28.140625" style="340" customWidth="1"/>
    <col min="1797" max="1797" width="36.85546875" style="340" customWidth="1"/>
    <col min="1798" max="1801" width="11.7109375" style="340" customWidth="1"/>
    <col min="1802" max="1802" width="13.7109375" style="340" customWidth="1"/>
    <col min="1803" max="2049" width="9.140625" style="340"/>
    <col min="2050" max="2051" width="36.85546875" style="340" customWidth="1"/>
    <col min="2052" max="2052" width="28.140625" style="340" customWidth="1"/>
    <col min="2053" max="2053" width="36.85546875" style="340" customWidth="1"/>
    <col min="2054" max="2057" width="11.7109375" style="340" customWidth="1"/>
    <col min="2058" max="2058" width="13.7109375" style="340" customWidth="1"/>
    <col min="2059" max="2305" width="9.140625" style="340"/>
    <col min="2306" max="2307" width="36.85546875" style="340" customWidth="1"/>
    <col min="2308" max="2308" width="28.140625" style="340" customWidth="1"/>
    <col min="2309" max="2309" width="36.85546875" style="340" customWidth="1"/>
    <col min="2310" max="2313" width="11.7109375" style="340" customWidth="1"/>
    <col min="2314" max="2314" width="13.7109375" style="340" customWidth="1"/>
    <col min="2315" max="2561" width="9.140625" style="340"/>
    <col min="2562" max="2563" width="36.85546875" style="340" customWidth="1"/>
    <col min="2564" max="2564" width="28.140625" style="340" customWidth="1"/>
    <col min="2565" max="2565" width="36.85546875" style="340" customWidth="1"/>
    <col min="2566" max="2569" width="11.7109375" style="340" customWidth="1"/>
    <col min="2570" max="2570" width="13.7109375" style="340" customWidth="1"/>
    <col min="2571" max="2817" width="9.140625" style="340"/>
    <col min="2818" max="2819" width="36.85546875" style="340" customWidth="1"/>
    <col min="2820" max="2820" width="28.140625" style="340" customWidth="1"/>
    <col min="2821" max="2821" width="36.85546875" style="340" customWidth="1"/>
    <col min="2822" max="2825" width="11.7109375" style="340" customWidth="1"/>
    <col min="2826" max="2826" width="13.7109375" style="340" customWidth="1"/>
    <col min="2827" max="3073" width="9.140625" style="340"/>
    <col min="3074" max="3075" width="36.85546875" style="340" customWidth="1"/>
    <col min="3076" max="3076" width="28.140625" style="340" customWidth="1"/>
    <col min="3077" max="3077" width="36.85546875" style="340" customWidth="1"/>
    <col min="3078" max="3081" width="11.7109375" style="340" customWidth="1"/>
    <col min="3082" max="3082" width="13.7109375" style="340" customWidth="1"/>
    <col min="3083" max="3329" width="9.140625" style="340"/>
    <col min="3330" max="3331" width="36.85546875" style="340" customWidth="1"/>
    <col min="3332" max="3332" width="28.140625" style="340" customWidth="1"/>
    <col min="3333" max="3333" width="36.85546875" style="340" customWidth="1"/>
    <col min="3334" max="3337" width="11.7109375" style="340" customWidth="1"/>
    <col min="3338" max="3338" width="13.7109375" style="340" customWidth="1"/>
    <col min="3339" max="3585" width="9.140625" style="340"/>
    <col min="3586" max="3587" width="36.85546875" style="340" customWidth="1"/>
    <col min="3588" max="3588" width="28.140625" style="340" customWidth="1"/>
    <col min="3589" max="3589" width="36.85546875" style="340" customWidth="1"/>
    <col min="3590" max="3593" width="11.7109375" style="340" customWidth="1"/>
    <col min="3594" max="3594" width="13.7109375" style="340" customWidth="1"/>
    <col min="3595" max="3841" width="9.140625" style="340"/>
    <col min="3842" max="3843" width="36.85546875" style="340" customWidth="1"/>
    <col min="3844" max="3844" width="28.140625" style="340" customWidth="1"/>
    <col min="3845" max="3845" width="36.85546875" style="340" customWidth="1"/>
    <col min="3846" max="3849" width="11.7109375" style="340" customWidth="1"/>
    <col min="3850" max="3850" width="13.7109375" style="340" customWidth="1"/>
    <col min="3851" max="4097" width="9.140625" style="340"/>
    <col min="4098" max="4099" width="36.85546875" style="340" customWidth="1"/>
    <col min="4100" max="4100" width="28.140625" style="340" customWidth="1"/>
    <col min="4101" max="4101" width="36.85546875" style="340" customWidth="1"/>
    <col min="4102" max="4105" width="11.7109375" style="340" customWidth="1"/>
    <col min="4106" max="4106" width="13.7109375" style="340" customWidth="1"/>
    <col min="4107" max="4353" width="9.140625" style="340"/>
    <col min="4354" max="4355" width="36.85546875" style="340" customWidth="1"/>
    <col min="4356" max="4356" width="28.140625" style="340" customWidth="1"/>
    <col min="4357" max="4357" width="36.85546875" style="340" customWidth="1"/>
    <col min="4358" max="4361" width="11.7109375" style="340" customWidth="1"/>
    <col min="4362" max="4362" width="13.7109375" style="340" customWidth="1"/>
    <col min="4363" max="4609" width="9.140625" style="340"/>
    <col min="4610" max="4611" width="36.85546875" style="340" customWidth="1"/>
    <col min="4612" max="4612" width="28.140625" style="340" customWidth="1"/>
    <col min="4613" max="4613" width="36.85546875" style="340" customWidth="1"/>
    <col min="4614" max="4617" width="11.7109375" style="340" customWidth="1"/>
    <col min="4618" max="4618" width="13.7109375" style="340" customWidth="1"/>
    <col min="4619" max="4865" width="9.140625" style="340"/>
    <col min="4866" max="4867" width="36.85546875" style="340" customWidth="1"/>
    <col min="4868" max="4868" width="28.140625" style="340" customWidth="1"/>
    <col min="4869" max="4869" width="36.85546875" style="340" customWidth="1"/>
    <col min="4870" max="4873" width="11.7109375" style="340" customWidth="1"/>
    <col min="4874" max="4874" width="13.7109375" style="340" customWidth="1"/>
    <col min="4875" max="5121" width="9.140625" style="340"/>
    <col min="5122" max="5123" width="36.85546875" style="340" customWidth="1"/>
    <col min="5124" max="5124" width="28.140625" style="340" customWidth="1"/>
    <col min="5125" max="5125" width="36.85546875" style="340" customWidth="1"/>
    <col min="5126" max="5129" width="11.7109375" style="340" customWidth="1"/>
    <col min="5130" max="5130" width="13.7109375" style="340" customWidth="1"/>
    <col min="5131" max="5377" width="9.140625" style="340"/>
    <col min="5378" max="5379" width="36.85546875" style="340" customWidth="1"/>
    <col min="5380" max="5380" width="28.140625" style="340" customWidth="1"/>
    <col min="5381" max="5381" width="36.85546875" style="340" customWidth="1"/>
    <col min="5382" max="5385" width="11.7109375" style="340" customWidth="1"/>
    <col min="5386" max="5386" width="13.7109375" style="340" customWidth="1"/>
    <col min="5387" max="5633" width="9.140625" style="340"/>
    <col min="5634" max="5635" width="36.85546875" style="340" customWidth="1"/>
    <col min="5636" max="5636" width="28.140625" style="340" customWidth="1"/>
    <col min="5637" max="5637" width="36.85546875" style="340" customWidth="1"/>
    <col min="5638" max="5641" width="11.7109375" style="340" customWidth="1"/>
    <col min="5642" max="5642" width="13.7109375" style="340" customWidth="1"/>
    <col min="5643" max="5889" width="9.140625" style="340"/>
    <col min="5890" max="5891" width="36.85546875" style="340" customWidth="1"/>
    <col min="5892" max="5892" width="28.140625" style="340" customWidth="1"/>
    <col min="5893" max="5893" width="36.85546875" style="340" customWidth="1"/>
    <col min="5894" max="5897" width="11.7109375" style="340" customWidth="1"/>
    <col min="5898" max="5898" width="13.7109375" style="340" customWidth="1"/>
    <col min="5899" max="6145" width="9.140625" style="340"/>
    <col min="6146" max="6147" width="36.85546875" style="340" customWidth="1"/>
    <col min="6148" max="6148" width="28.140625" style="340" customWidth="1"/>
    <col min="6149" max="6149" width="36.85546875" style="340" customWidth="1"/>
    <col min="6150" max="6153" width="11.7109375" style="340" customWidth="1"/>
    <col min="6154" max="6154" width="13.7109375" style="340" customWidth="1"/>
    <col min="6155" max="6401" width="9.140625" style="340"/>
    <col min="6402" max="6403" width="36.85546875" style="340" customWidth="1"/>
    <col min="6404" max="6404" width="28.140625" style="340" customWidth="1"/>
    <col min="6405" max="6405" width="36.85546875" style="340" customWidth="1"/>
    <col min="6406" max="6409" width="11.7109375" style="340" customWidth="1"/>
    <col min="6410" max="6410" width="13.7109375" style="340" customWidth="1"/>
    <col min="6411" max="6657" width="9.140625" style="340"/>
    <col min="6658" max="6659" width="36.85546875" style="340" customWidth="1"/>
    <col min="6660" max="6660" width="28.140625" style="340" customWidth="1"/>
    <col min="6661" max="6661" width="36.85546875" style="340" customWidth="1"/>
    <col min="6662" max="6665" width="11.7109375" style="340" customWidth="1"/>
    <col min="6666" max="6666" width="13.7109375" style="340" customWidth="1"/>
    <col min="6667" max="6913" width="9.140625" style="340"/>
    <col min="6914" max="6915" width="36.85546875" style="340" customWidth="1"/>
    <col min="6916" max="6916" width="28.140625" style="340" customWidth="1"/>
    <col min="6917" max="6917" width="36.85546875" style="340" customWidth="1"/>
    <col min="6918" max="6921" width="11.7109375" style="340" customWidth="1"/>
    <col min="6922" max="6922" width="13.7109375" style="340" customWidth="1"/>
    <col min="6923" max="7169" width="9.140625" style="340"/>
    <col min="7170" max="7171" width="36.85546875" style="340" customWidth="1"/>
    <col min="7172" max="7172" width="28.140625" style="340" customWidth="1"/>
    <col min="7173" max="7173" width="36.85546875" style="340" customWidth="1"/>
    <col min="7174" max="7177" width="11.7109375" style="340" customWidth="1"/>
    <col min="7178" max="7178" width="13.7109375" style="340" customWidth="1"/>
    <col min="7179" max="7425" width="9.140625" style="340"/>
    <col min="7426" max="7427" width="36.85546875" style="340" customWidth="1"/>
    <col min="7428" max="7428" width="28.140625" style="340" customWidth="1"/>
    <col min="7429" max="7429" width="36.85546875" style="340" customWidth="1"/>
    <col min="7430" max="7433" width="11.7109375" style="340" customWidth="1"/>
    <col min="7434" max="7434" width="13.7109375" style="340" customWidth="1"/>
    <col min="7435" max="7681" width="9.140625" style="340"/>
    <col min="7682" max="7683" width="36.85546875" style="340" customWidth="1"/>
    <col min="7684" max="7684" width="28.140625" style="340" customWidth="1"/>
    <col min="7685" max="7685" width="36.85546875" style="340" customWidth="1"/>
    <col min="7686" max="7689" width="11.7109375" style="340" customWidth="1"/>
    <col min="7690" max="7690" width="13.7109375" style="340" customWidth="1"/>
    <col min="7691" max="7937" width="9.140625" style="340"/>
    <col min="7938" max="7939" width="36.85546875" style="340" customWidth="1"/>
    <col min="7940" max="7940" width="28.140625" style="340" customWidth="1"/>
    <col min="7941" max="7941" width="36.85546875" style="340" customWidth="1"/>
    <col min="7942" max="7945" width="11.7109375" style="340" customWidth="1"/>
    <col min="7946" max="7946" width="13.7109375" style="340" customWidth="1"/>
    <col min="7947" max="8193" width="9.140625" style="340"/>
    <col min="8194" max="8195" width="36.85546875" style="340" customWidth="1"/>
    <col min="8196" max="8196" width="28.140625" style="340" customWidth="1"/>
    <col min="8197" max="8197" width="36.85546875" style="340" customWidth="1"/>
    <col min="8198" max="8201" width="11.7109375" style="340" customWidth="1"/>
    <col min="8202" max="8202" width="13.7109375" style="340" customWidth="1"/>
    <col min="8203" max="8449" width="9.140625" style="340"/>
    <col min="8450" max="8451" width="36.85546875" style="340" customWidth="1"/>
    <col min="8452" max="8452" width="28.140625" style="340" customWidth="1"/>
    <col min="8453" max="8453" width="36.85546875" style="340" customWidth="1"/>
    <col min="8454" max="8457" width="11.7109375" style="340" customWidth="1"/>
    <col min="8458" max="8458" width="13.7109375" style="340" customWidth="1"/>
    <col min="8459" max="8705" width="9.140625" style="340"/>
    <col min="8706" max="8707" width="36.85546875" style="340" customWidth="1"/>
    <col min="8708" max="8708" width="28.140625" style="340" customWidth="1"/>
    <col min="8709" max="8709" width="36.85546875" style="340" customWidth="1"/>
    <col min="8710" max="8713" width="11.7109375" style="340" customWidth="1"/>
    <col min="8714" max="8714" width="13.7109375" style="340" customWidth="1"/>
    <col min="8715" max="8961" width="9.140625" style="340"/>
    <col min="8962" max="8963" width="36.85546875" style="340" customWidth="1"/>
    <col min="8964" max="8964" width="28.140625" style="340" customWidth="1"/>
    <col min="8965" max="8965" width="36.85546875" style="340" customWidth="1"/>
    <col min="8966" max="8969" width="11.7109375" style="340" customWidth="1"/>
    <col min="8970" max="8970" width="13.7109375" style="340" customWidth="1"/>
    <col min="8971" max="9217" width="9.140625" style="340"/>
    <col min="9218" max="9219" width="36.85546875" style="340" customWidth="1"/>
    <col min="9220" max="9220" width="28.140625" style="340" customWidth="1"/>
    <col min="9221" max="9221" width="36.85546875" style="340" customWidth="1"/>
    <col min="9222" max="9225" width="11.7109375" style="340" customWidth="1"/>
    <col min="9226" max="9226" width="13.7109375" style="340" customWidth="1"/>
    <col min="9227" max="9473" width="9.140625" style="340"/>
    <col min="9474" max="9475" width="36.85546875" style="340" customWidth="1"/>
    <col min="9476" max="9476" width="28.140625" style="340" customWidth="1"/>
    <col min="9477" max="9477" width="36.85546875" style="340" customWidth="1"/>
    <col min="9478" max="9481" width="11.7109375" style="340" customWidth="1"/>
    <col min="9482" max="9482" width="13.7109375" style="340" customWidth="1"/>
    <col min="9483" max="9729" width="9.140625" style="340"/>
    <col min="9730" max="9731" width="36.85546875" style="340" customWidth="1"/>
    <col min="9732" max="9732" width="28.140625" style="340" customWidth="1"/>
    <col min="9733" max="9733" width="36.85546875" style="340" customWidth="1"/>
    <col min="9734" max="9737" width="11.7109375" style="340" customWidth="1"/>
    <col min="9738" max="9738" width="13.7109375" style="340" customWidth="1"/>
    <col min="9739" max="9985" width="9.140625" style="340"/>
    <col min="9986" max="9987" width="36.85546875" style="340" customWidth="1"/>
    <col min="9988" max="9988" width="28.140625" style="340" customWidth="1"/>
    <col min="9989" max="9989" width="36.85546875" style="340" customWidth="1"/>
    <col min="9990" max="9993" width="11.7109375" style="340" customWidth="1"/>
    <col min="9994" max="9994" width="13.7109375" style="340" customWidth="1"/>
    <col min="9995" max="10241" width="9.140625" style="340"/>
    <col min="10242" max="10243" width="36.85546875" style="340" customWidth="1"/>
    <col min="10244" max="10244" width="28.140625" style="340" customWidth="1"/>
    <col min="10245" max="10245" width="36.85546875" style="340" customWidth="1"/>
    <col min="10246" max="10249" width="11.7109375" style="340" customWidth="1"/>
    <col min="10250" max="10250" width="13.7109375" style="340" customWidth="1"/>
    <col min="10251" max="10497" width="9.140625" style="340"/>
    <col min="10498" max="10499" width="36.85546875" style="340" customWidth="1"/>
    <col min="10500" max="10500" width="28.140625" style="340" customWidth="1"/>
    <col min="10501" max="10501" width="36.85546875" style="340" customWidth="1"/>
    <col min="10502" max="10505" width="11.7109375" style="340" customWidth="1"/>
    <col min="10506" max="10506" width="13.7109375" style="340" customWidth="1"/>
    <col min="10507" max="10753" width="9.140625" style="340"/>
    <col min="10754" max="10755" width="36.85546875" style="340" customWidth="1"/>
    <col min="10756" max="10756" width="28.140625" style="340" customWidth="1"/>
    <col min="10757" max="10757" width="36.85546875" style="340" customWidth="1"/>
    <col min="10758" max="10761" width="11.7109375" style="340" customWidth="1"/>
    <col min="10762" max="10762" width="13.7109375" style="340" customWidth="1"/>
    <col min="10763" max="11009" width="9.140625" style="340"/>
    <col min="11010" max="11011" width="36.85546875" style="340" customWidth="1"/>
    <col min="11012" max="11012" width="28.140625" style="340" customWidth="1"/>
    <col min="11013" max="11013" width="36.85546875" style="340" customWidth="1"/>
    <col min="11014" max="11017" width="11.7109375" style="340" customWidth="1"/>
    <col min="11018" max="11018" width="13.7109375" style="340" customWidth="1"/>
    <col min="11019" max="11265" width="9.140625" style="340"/>
    <col min="11266" max="11267" width="36.85546875" style="340" customWidth="1"/>
    <col min="11268" max="11268" width="28.140625" style="340" customWidth="1"/>
    <col min="11269" max="11269" width="36.85546875" style="340" customWidth="1"/>
    <col min="11270" max="11273" width="11.7109375" style="340" customWidth="1"/>
    <col min="11274" max="11274" width="13.7109375" style="340" customWidth="1"/>
    <col min="11275" max="11521" width="9.140625" style="340"/>
    <col min="11522" max="11523" width="36.85546875" style="340" customWidth="1"/>
    <col min="11524" max="11524" width="28.140625" style="340" customWidth="1"/>
    <col min="11525" max="11525" width="36.85546875" style="340" customWidth="1"/>
    <col min="11526" max="11529" width="11.7109375" style="340" customWidth="1"/>
    <col min="11530" max="11530" width="13.7109375" style="340" customWidth="1"/>
    <col min="11531" max="11777" width="9.140625" style="340"/>
    <col min="11778" max="11779" width="36.85546875" style="340" customWidth="1"/>
    <col min="11780" max="11780" width="28.140625" style="340" customWidth="1"/>
    <col min="11781" max="11781" width="36.85546875" style="340" customWidth="1"/>
    <col min="11782" max="11785" width="11.7109375" style="340" customWidth="1"/>
    <col min="11786" max="11786" width="13.7109375" style="340" customWidth="1"/>
    <col min="11787" max="12033" width="9.140625" style="340"/>
    <col min="12034" max="12035" width="36.85546875" style="340" customWidth="1"/>
    <col min="12036" max="12036" width="28.140625" style="340" customWidth="1"/>
    <col min="12037" max="12037" width="36.85546875" style="340" customWidth="1"/>
    <col min="12038" max="12041" width="11.7109375" style="340" customWidth="1"/>
    <col min="12042" max="12042" width="13.7109375" style="340" customWidth="1"/>
    <col min="12043" max="12289" width="9.140625" style="340"/>
    <col min="12290" max="12291" width="36.85546875" style="340" customWidth="1"/>
    <col min="12292" max="12292" width="28.140625" style="340" customWidth="1"/>
    <col min="12293" max="12293" width="36.85546875" style="340" customWidth="1"/>
    <col min="12294" max="12297" width="11.7109375" style="340" customWidth="1"/>
    <col min="12298" max="12298" width="13.7109375" style="340" customWidth="1"/>
    <col min="12299" max="12545" width="9.140625" style="340"/>
    <col min="12546" max="12547" width="36.85546875" style="340" customWidth="1"/>
    <col min="12548" max="12548" width="28.140625" style="340" customWidth="1"/>
    <col min="12549" max="12549" width="36.85546875" style="340" customWidth="1"/>
    <col min="12550" max="12553" width="11.7109375" style="340" customWidth="1"/>
    <col min="12554" max="12554" width="13.7109375" style="340" customWidth="1"/>
    <col min="12555" max="12801" width="9.140625" style="340"/>
    <col min="12802" max="12803" width="36.85546875" style="340" customWidth="1"/>
    <col min="12804" max="12804" width="28.140625" style="340" customWidth="1"/>
    <col min="12805" max="12805" width="36.85546875" style="340" customWidth="1"/>
    <col min="12806" max="12809" width="11.7109375" style="340" customWidth="1"/>
    <col min="12810" max="12810" width="13.7109375" style="340" customWidth="1"/>
    <col min="12811" max="13057" width="9.140625" style="340"/>
    <col min="13058" max="13059" width="36.85546875" style="340" customWidth="1"/>
    <col min="13060" max="13060" width="28.140625" style="340" customWidth="1"/>
    <col min="13061" max="13061" width="36.85546875" style="340" customWidth="1"/>
    <col min="13062" max="13065" width="11.7109375" style="340" customWidth="1"/>
    <col min="13066" max="13066" width="13.7109375" style="340" customWidth="1"/>
    <col min="13067" max="13313" width="9.140625" style="340"/>
    <col min="13314" max="13315" width="36.85546875" style="340" customWidth="1"/>
    <col min="13316" max="13316" width="28.140625" style="340" customWidth="1"/>
    <col min="13317" max="13317" width="36.85546875" style="340" customWidth="1"/>
    <col min="13318" max="13321" width="11.7109375" style="340" customWidth="1"/>
    <col min="13322" max="13322" width="13.7109375" style="340" customWidth="1"/>
    <col min="13323" max="13569" width="9.140625" style="340"/>
    <col min="13570" max="13571" width="36.85546875" style="340" customWidth="1"/>
    <col min="13572" max="13572" width="28.140625" style="340" customWidth="1"/>
    <col min="13573" max="13573" width="36.85546875" style="340" customWidth="1"/>
    <col min="13574" max="13577" width="11.7109375" style="340" customWidth="1"/>
    <col min="13578" max="13578" width="13.7109375" style="340" customWidth="1"/>
    <col min="13579" max="13825" width="9.140625" style="340"/>
    <col min="13826" max="13827" width="36.85546875" style="340" customWidth="1"/>
    <col min="13828" max="13828" width="28.140625" style="340" customWidth="1"/>
    <col min="13829" max="13829" width="36.85546875" style="340" customWidth="1"/>
    <col min="13830" max="13833" width="11.7109375" style="340" customWidth="1"/>
    <col min="13834" max="13834" width="13.7109375" style="340" customWidth="1"/>
    <col min="13835" max="14081" width="9.140625" style="340"/>
    <col min="14082" max="14083" width="36.85546875" style="340" customWidth="1"/>
    <col min="14084" max="14084" width="28.140625" style="340" customWidth="1"/>
    <col min="14085" max="14085" width="36.85546875" style="340" customWidth="1"/>
    <col min="14086" max="14089" width="11.7109375" style="340" customWidth="1"/>
    <col min="14090" max="14090" width="13.7109375" style="340" customWidth="1"/>
    <col min="14091" max="14337" width="9.140625" style="340"/>
    <col min="14338" max="14339" width="36.85546875" style="340" customWidth="1"/>
    <col min="14340" max="14340" width="28.140625" style="340" customWidth="1"/>
    <col min="14341" max="14341" width="36.85546875" style="340" customWidth="1"/>
    <col min="14342" max="14345" width="11.7109375" style="340" customWidth="1"/>
    <col min="14346" max="14346" width="13.7109375" style="340" customWidth="1"/>
    <col min="14347" max="14593" width="9.140625" style="340"/>
    <col min="14594" max="14595" width="36.85546875" style="340" customWidth="1"/>
    <col min="14596" max="14596" width="28.140625" style="340" customWidth="1"/>
    <col min="14597" max="14597" width="36.85546875" style="340" customWidth="1"/>
    <col min="14598" max="14601" width="11.7109375" style="340" customWidth="1"/>
    <col min="14602" max="14602" width="13.7109375" style="340" customWidth="1"/>
    <col min="14603" max="14849" width="9.140625" style="340"/>
    <col min="14850" max="14851" width="36.85546875" style="340" customWidth="1"/>
    <col min="14852" max="14852" width="28.140625" style="340" customWidth="1"/>
    <col min="14853" max="14853" width="36.85546875" style="340" customWidth="1"/>
    <col min="14854" max="14857" width="11.7109375" style="340" customWidth="1"/>
    <col min="14858" max="14858" width="13.7109375" style="340" customWidth="1"/>
    <col min="14859" max="15105" width="9.140625" style="340"/>
    <col min="15106" max="15107" width="36.85546875" style="340" customWidth="1"/>
    <col min="15108" max="15108" width="28.140625" style="340" customWidth="1"/>
    <col min="15109" max="15109" width="36.85546875" style="340" customWidth="1"/>
    <col min="15110" max="15113" width="11.7109375" style="340" customWidth="1"/>
    <col min="15114" max="15114" width="13.7109375" style="340" customWidth="1"/>
    <col min="15115" max="15361" width="9.140625" style="340"/>
    <col min="15362" max="15363" width="36.85546875" style="340" customWidth="1"/>
    <col min="15364" max="15364" width="28.140625" style="340" customWidth="1"/>
    <col min="15365" max="15365" width="36.85546875" style="340" customWidth="1"/>
    <col min="15366" max="15369" width="11.7109375" style="340" customWidth="1"/>
    <col min="15370" max="15370" width="13.7109375" style="340" customWidth="1"/>
    <col min="15371" max="15617" width="9.140625" style="340"/>
    <col min="15618" max="15619" width="36.85546875" style="340" customWidth="1"/>
    <col min="15620" max="15620" width="28.140625" style="340" customWidth="1"/>
    <col min="15621" max="15621" width="36.85546875" style="340" customWidth="1"/>
    <col min="15622" max="15625" width="11.7109375" style="340" customWidth="1"/>
    <col min="15626" max="15626" width="13.7109375" style="340" customWidth="1"/>
    <col min="15627" max="15873" width="9.140625" style="340"/>
    <col min="15874" max="15875" width="36.85546875" style="340" customWidth="1"/>
    <col min="15876" max="15876" width="28.140625" style="340" customWidth="1"/>
    <col min="15877" max="15877" width="36.85546875" style="340" customWidth="1"/>
    <col min="15878" max="15881" width="11.7109375" style="340" customWidth="1"/>
    <col min="15882" max="15882" width="13.7109375" style="340" customWidth="1"/>
    <col min="15883" max="16129" width="9.140625" style="340"/>
    <col min="16130" max="16131" width="36.85546875" style="340" customWidth="1"/>
    <col min="16132" max="16132" width="28.140625" style="340" customWidth="1"/>
    <col min="16133" max="16133" width="36.85546875" style="340" customWidth="1"/>
    <col min="16134" max="16137" width="11.7109375" style="340" customWidth="1"/>
    <col min="16138" max="16138" width="13.7109375" style="340" customWidth="1"/>
    <col min="16139" max="16384" width="9.140625" style="340"/>
  </cols>
  <sheetData>
    <row r="1" spans="1:11">
      <c r="A1" s="338" t="s">
        <v>112</v>
      </c>
      <c r="B1" s="339"/>
      <c r="C1" s="339"/>
      <c r="D1" s="339"/>
      <c r="E1" s="339"/>
      <c r="F1" s="339"/>
      <c r="G1" s="339"/>
      <c r="H1" s="339"/>
      <c r="I1" s="339"/>
      <c r="J1" s="339"/>
      <c r="K1" s="339"/>
    </row>
    <row r="2" spans="1:11">
      <c r="A2" s="338" t="s">
        <v>239</v>
      </c>
      <c r="B2" s="339"/>
      <c r="C2" s="339"/>
      <c r="D2" s="339"/>
      <c r="E2" s="339"/>
      <c r="F2" s="339"/>
      <c r="G2" s="339"/>
      <c r="H2" s="339"/>
      <c r="I2" s="339"/>
      <c r="J2" s="339"/>
      <c r="K2" s="339"/>
    </row>
    <row r="3" spans="1:11">
      <c r="B3" s="339"/>
      <c r="C3" s="339"/>
      <c r="D3" s="339"/>
      <c r="E3" s="339"/>
      <c r="F3" s="339"/>
      <c r="G3" s="339"/>
      <c r="H3" s="339"/>
      <c r="I3" s="339"/>
      <c r="J3" s="339"/>
      <c r="K3" s="339"/>
    </row>
    <row r="4" spans="1:11" s="341" customFormat="1" ht="40.5" customHeight="1">
      <c r="A4" s="384" t="s">
        <v>242</v>
      </c>
      <c r="B4" s="384"/>
      <c r="C4" s="384"/>
      <c r="D4" s="384"/>
      <c r="E4" s="384"/>
      <c r="F4" s="384"/>
      <c r="G4" s="384"/>
      <c r="H4" s="384"/>
      <c r="I4" s="384"/>
      <c r="J4" s="390"/>
    </row>
    <row r="5" spans="1:11" s="341" customFormat="1" ht="83.25" customHeight="1">
      <c r="A5" s="391" t="s">
        <v>243</v>
      </c>
      <c r="B5" s="391"/>
      <c r="C5" s="391"/>
      <c r="D5" s="391"/>
      <c r="E5" s="391"/>
      <c r="F5" s="391"/>
      <c r="G5" s="391"/>
      <c r="H5" s="391"/>
      <c r="I5" s="391"/>
      <c r="J5" s="390"/>
    </row>
    <row r="6" spans="1:11" s="341" customFormat="1" ht="20.25" customHeight="1">
      <c r="A6" s="342"/>
      <c r="B6" s="343"/>
      <c r="C6" s="344"/>
      <c r="D6" s="344"/>
      <c r="E6" s="344"/>
      <c r="F6" s="344"/>
      <c r="G6" s="344"/>
      <c r="H6" s="344"/>
    </row>
    <row r="7" spans="1:11" s="341" customFormat="1" ht="19.5" customHeight="1">
      <c r="A7" s="345" t="s">
        <v>133</v>
      </c>
      <c r="B7" s="346"/>
      <c r="C7" s="344"/>
      <c r="D7" s="344"/>
      <c r="E7" s="344"/>
      <c r="F7" s="344"/>
      <c r="G7" s="347"/>
      <c r="H7" s="348"/>
    </row>
    <row r="8" spans="1:11">
      <c r="A8" s="338"/>
      <c r="B8" s="339"/>
      <c r="C8" s="339"/>
      <c r="D8" s="339"/>
      <c r="E8" s="339"/>
      <c r="F8" s="339"/>
      <c r="G8" s="339"/>
      <c r="H8" s="339"/>
      <c r="I8" s="339"/>
      <c r="J8" s="339"/>
      <c r="K8" s="339"/>
    </row>
    <row r="9" spans="1:11">
      <c r="F9" s="392" t="s">
        <v>221</v>
      </c>
      <c r="G9" s="393"/>
      <c r="H9" s="393"/>
      <c r="I9" s="393"/>
      <c r="J9" s="394"/>
    </row>
    <row r="10" spans="1:11" ht="42.75">
      <c r="A10" s="335"/>
      <c r="B10" s="336" t="s">
        <v>222</v>
      </c>
      <c r="C10" s="337" t="s">
        <v>223</v>
      </c>
      <c r="D10" s="336" t="s">
        <v>224</v>
      </c>
      <c r="E10" s="336" t="s">
        <v>225</v>
      </c>
      <c r="F10" s="336" t="s">
        <v>226</v>
      </c>
      <c r="G10" s="336" t="s">
        <v>227</v>
      </c>
      <c r="H10" s="336" t="s">
        <v>228</v>
      </c>
      <c r="I10" s="336" t="s">
        <v>229</v>
      </c>
      <c r="J10" s="336" t="s">
        <v>230</v>
      </c>
    </row>
    <row r="11" spans="1:11">
      <c r="A11" s="349" t="s">
        <v>231</v>
      </c>
      <c r="B11" s="350"/>
      <c r="C11" s="351"/>
      <c r="D11" s="351"/>
      <c r="E11" s="352"/>
      <c r="F11" s="353"/>
      <c r="G11" s="353"/>
      <c r="H11" s="353"/>
      <c r="I11" s="353"/>
      <c r="J11" s="353"/>
    </row>
    <row r="12" spans="1:11">
      <c r="A12" s="354" t="s">
        <v>232</v>
      </c>
      <c r="B12" s="355"/>
      <c r="C12" s="356"/>
      <c r="D12" s="357"/>
      <c r="E12" s="358"/>
      <c r="F12" s="359"/>
      <c r="G12" s="359"/>
      <c r="H12" s="359"/>
      <c r="I12" s="359"/>
      <c r="J12" s="359"/>
    </row>
    <row r="13" spans="1:11">
      <c r="A13" s="354" t="str">
        <f t="shared" ref="A13:A20" si="0">+"PG-"&amp;RIGHT(A12,1)+1</f>
        <v>PG-3</v>
      </c>
      <c r="B13" s="360"/>
      <c r="C13" s="360"/>
      <c r="D13" s="356"/>
      <c r="E13" s="361"/>
      <c r="F13" s="362"/>
      <c r="G13" s="362"/>
      <c r="H13" s="362"/>
      <c r="I13" s="362"/>
      <c r="J13" s="362"/>
    </row>
    <row r="14" spans="1:11">
      <c r="A14" s="363" t="str">
        <f t="shared" si="0"/>
        <v>PG-4</v>
      </c>
      <c r="B14" s="350"/>
      <c r="C14" s="364"/>
      <c r="D14" s="351"/>
      <c r="E14" s="364"/>
      <c r="F14" s="365"/>
      <c r="G14" s="365"/>
      <c r="H14" s="365"/>
      <c r="I14" s="365"/>
      <c r="J14" s="365"/>
    </row>
    <row r="15" spans="1:11">
      <c r="A15" s="354" t="str">
        <f t="shared" si="0"/>
        <v>PG-5</v>
      </c>
      <c r="B15" s="360"/>
      <c r="C15" s="360"/>
      <c r="D15" s="356"/>
      <c r="E15" s="366"/>
      <c r="F15" s="367"/>
      <c r="G15" s="367"/>
      <c r="H15" s="367"/>
      <c r="I15" s="367"/>
      <c r="J15" s="367"/>
    </row>
    <row r="16" spans="1:11">
      <c r="A16" s="368" t="str">
        <f t="shared" si="0"/>
        <v>PG-6</v>
      </c>
      <c r="B16" s="369"/>
      <c r="C16" s="370"/>
      <c r="D16" s="356"/>
      <c r="E16" s="371"/>
      <c r="F16" s="359"/>
      <c r="G16" s="359"/>
      <c r="H16" s="359"/>
      <c r="I16" s="359"/>
      <c r="J16" s="359"/>
    </row>
    <row r="17" spans="1:10">
      <c r="A17" s="368" t="str">
        <f t="shared" si="0"/>
        <v>PG-7</v>
      </c>
      <c r="B17" s="369"/>
      <c r="C17" s="369"/>
      <c r="D17" s="356"/>
      <c r="E17" s="360"/>
      <c r="F17" s="367"/>
      <c r="G17" s="367"/>
      <c r="H17" s="367"/>
      <c r="I17" s="367"/>
      <c r="J17" s="367"/>
    </row>
    <row r="18" spans="1:10">
      <c r="A18" s="363" t="str">
        <f t="shared" si="0"/>
        <v>PG-8</v>
      </c>
      <c r="B18" s="372"/>
      <c r="C18" s="373"/>
      <c r="D18" s="351"/>
      <c r="E18" s="364"/>
      <c r="F18" s="365"/>
      <c r="G18" s="365"/>
      <c r="H18" s="365"/>
      <c r="I18" s="365"/>
      <c r="J18" s="365"/>
    </row>
    <row r="19" spans="1:10">
      <c r="A19" s="354" t="str">
        <f t="shared" si="0"/>
        <v>PG-9</v>
      </c>
      <c r="B19" s="372"/>
      <c r="C19" s="370"/>
      <c r="D19" s="351"/>
      <c r="E19" s="371"/>
      <c r="F19" s="374"/>
      <c r="G19" s="374"/>
      <c r="H19" s="374"/>
      <c r="I19" s="374"/>
      <c r="J19" s="374"/>
    </row>
    <row r="20" spans="1:10">
      <c r="A20" s="349" t="str">
        <f t="shared" si="0"/>
        <v>PG-10</v>
      </c>
      <c r="B20" s="372"/>
      <c r="C20" s="373"/>
      <c r="D20" s="351"/>
      <c r="E20" s="364"/>
      <c r="F20" s="365"/>
      <c r="G20" s="365"/>
      <c r="H20" s="365"/>
      <c r="I20" s="365"/>
      <c r="J20" s="365"/>
    </row>
    <row r="21" spans="1:10">
      <c r="A21" s="349" t="str">
        <f t="shared" ref="A21:A32" si="1">+"PG-"&amp;RIGHT(A20,2)+1</f>
        <v>PG-11</v>
      </c>
      <c r="B21" s="372"/>
      <c r="C21" s="373"/>
      <c r="D21" s="351"/>
      <c r="E21" s="364"/>
      <c r="F21" s="365"/>
      <c r="G21" s="365"/>
      <c r="H21" s="365"/>
      <c r="I21" s="365"/>
      <c r="J21" s="365"/>
    </row>
    <row r="22" spans="1:10">
      <c r="A22" s="375" t="str">
        <f t="shared" si="1"/>
        <v>PG-12</v>
      </c>
      <c r="B22" s="372"/>
      <c r="C22" s="373"/>
      <c r="D22" s="351"/>
      <c r="E22" s="364"/>
      <c r="F22" s="365"/>
      <c r="G22" s="365"/>
      <c r="H22" s="365"/>
      <c r="I22" s="365"/>
      <c r="J22" s="365"/>
    </row>
    <row r="23" spans="1:10">
      <c r="A23" s="375" t="str">
        <f t="shared" si="1"/>
        <v>PG-13</v>
      </c>
      <c r="B23" s="372"/>
      <c r="C23" s="373"/>
      <c r="D23" s="351"/>
      <c r="E23" s="364"/>
      <c r="F23" s="365"/>
      <c r="G23" s="365"/>
      <c r="H23" s="365"/>
      <c r="I23" s="365"/>
      <c r="J23" s="365"/>
    </row>
    <row r="24" spans="1:10">
      <c r="A24" s="363" t="str">
        <f t="shared" si="1"/>
        <v>PG-14</v>
      </c>
      <c r="B24" s="372"/>
      <c r="C24" s="376"/>
      <c r="D24" s="377"/>
      <c r="E24" s="364"/>
      <c r="F24" s="365"/>
      <c r="G24" s="365"/>
      <c r="H24" s="365"/>
      <c r="I24" s="365"/>
      <c r="J24" s="365"/>
    </row>
    <row r="25" spans="1:10">
      <c r="A25" s="363" t="str">
        <f t="shared" si="1"/>
        <v>PG-15</v>
      </c>
      <c r="B25" s="372"/>
      <c r="C25" s="372"/>
      <c r="D25" s="378"/>
      <c r="E25" s="379"/>
      <c r="F25" s="380"/>
      <c r="G25" s="380"/>
      <c r="H25" s="380"/>
      <c r="I25" s="380"/>
      <c r="J25" s="380"/>
    </row>
    <row r="26" spans="1:10">
      <c r="A26" s="363" t="str">
        <f t="shared" si="1"/>
        <v>PG-16</v>
      </c>
      <c r="B26" s="372"/>
      <c r="C26" s="372"/>
      <c r="D26" s="351"/>
      <c r="E26" s="379"/>
      <c r="F26" s="380"/>
      <c r="G26" s="380"/>
      <c r="H26" s="380"/>
      <c r="I26" s="380"/>
      <c r="J26" s="380"/>
    </row>
    <row r="27" spans="1:10">
      <c r="A27" s="363" t="str">
        <f t="shared" si="1"/>
        <v>PG-17</v>
      </c>
      <c r="B27" s="372"/>
      <c r="C27" s="372"/>
      <c r="D27" s="351"/>
      <c r="E27" s="379"/>
      <c r="F27" s="380"/>
      <c r="G27" s="380"/>
      <c r="H27" s="380"/>
      <c r="I27" s="380"/>
      <c r="J27" s="380"/>
    </row>
    <row r="28" spans="1:10">
      <c r="A28" s="363" t="str">
        <f t="shared" si="1"/>
        <v>PG-18</v>
      </c>
      <c r="B28" s="372"/>
      <c r="C28" s="372"/>
      <c r="D28" s="351"/>
      <c r="E28" s="379"/>
      <c r="F28" s="380"/>
      <c r="G28" s="380"/>
      <c r="H28" s="380"/>
      <c r="I28" s="380"/>
      <c r="J28" s="380"/>
    </row>
    <row r="29" spans="1:10">
      <c r="A29" s="363" t="str">
        <f t="shared" si="1"/>
        <v>PG-19</v>
      </c>
      <c r="B29" s="372"/>
      <c r="C29" s="372"/>
      <c r="D29" s="378"/>
      <c r="E29" s="379"/>
      <c r="F29" s="380"/>
      <c r="G29" s="380"/>
      <c r="H29" s="380"/>
      <c r="I29" s="380"/>
      <c r="J29" s="380"/>
    </row>
    <row r="30" spans="1:10">
      <c r="A30" s="363" t="str">
        <f t="shared" si="1"/>
        <v>PG-20</v>
      </c>
      <c r="B30" s="372"/>
      <c r="C30" s="372"/>
      <c r="D30" s="378"/>
      <c r="E30" s="379"/>
      <c r="F30" s="380"/>
      <c r="G30" s="380"/>
      <c r="H30" s="380"/>
      <c r="I30" s="380"/>
      <c r="J30" s="380"/>
    </row>
    <row r="31" spans="1:10">
      <c r="A31" s="363" t="str">
        <f t="shared" si="1"/>
        <v>PG-21</v>
      </c>
      <c r="B31" s="372"/>
      <c r="C31" s="372"/>
      <c r="D31" s="378"/>
      <c r="E31" s="379"/>
      <c r="F31" s="380"/>
      <c r="G31" s="380"/>
      <c r="H31" s="380"/>
      <c r="I31" s="380"/>
      <c r="J31" s="380"/>
    </row>
    <row r="32" spans="1:10">
      <c r="A32" s="368" t="str">
        <f t="shared" si="1"/>
        <v>PG-22</v>
      </c>
      <c r="B32" s="369"/>
      <c r="C32" s="369"/>
      <c r="D32" s="381"/>
      <c r="E32" s="383"/>
      <c r="F32" s="382"/>
      <c r="G32" s="382"/>
      <c r="H32" s="382"/>
      <c r="I32" s="382"/>
      <c r="J32" s="382"/>
    </row>
    <row r="33" spans="1:10">
      <c r="A33" s="368" t="str">
        <f t="shared" ref="A33:A42" si="2">+"PG-"&amp;RIGHT(A32,2)+1</f>
        <v>PG-23</v>
      </c>
      <c r="B33" s="369"/>
      <c r="C33" s="369"/>
      <c r="D33" s="381"/>
      <c r="E33" s="383"/>
      <c r="F33" s="382"/>
      <c r="G33" s="382"/>
      <c r="H33" s="382"/>
      <c r="I33" s="382"/>
      <c r="J33" s="382"/>
    </row>
    <row r="34" spans="1:10">
      <c r="A34" s="368" t="str">
        <f t="shared" si="2"/>
        <v>PG-24</v>
      </c>
      <c r="B34" s="369"/>
      <c r="C34" s="369"/>
      <c r="D34" s="381"/>
      <c r="E34" s="383"/>
      <c r="F34" s="382"/>
      <c r="G34" s="382"/>
      <c r="H34" s="382"/>
      <c r="I34" s="382"/>
      <c r="J34" s="382"/>
    </row>
    <row r="35" spans="1:10">
      <c r="A35" s="368" t="str">
        <f t="shared" si="2"/>
        <v>PG-25</v>
      </c>
      <c r="B35" s="369"/>
      <c r="C35" s="369"/>
      <c r="D35" s="381"/>
      <c r="E35" s="383"/>
      <c r="F35" s="382"/>
      <c r="G35" s="382"/>
      <c r="H35" s="382"/>
      <c r="I35" s="382"/>
      <c r="J35" s="382"/>
    </row>
    <row r="36" spans="1:10">
      <c r="A36" s="368" t="str">
        <f t="shared" si="2"/>
        <v>PG-26</v>
      </c>
      <c r="B36" s="369"/>
      <c r="C36" s="369"/>
      <c r="D36" s="381"/>
      <c r="E36" s="383"/>
      <c r="F36" s="382"/>
      <c r="G36" s="382"/>
      <c r="H36" s="382"/>
      <c r="I36" s="382"/>
      <c r="J36" s="382"/>
    </row>
    <row r="37" spans="1:10">
      <c r="A37" s="368" t="str">
        <f t="shared" si="2"/>
        <v>PG-27</v>
      </c>
      <c r="B37" s="369"/>
      <c r="C37" s="369"/>
      <c r="D37" s="381"/>
      <c r="E37" s="383"/>
      <c r="F37" s="382"/>
      <c r="G37" s="382"/>
      <c r="H37" s="382"/>
      <c r="I37" s="382"/>
      <c r="J37" s="382"/>
    </row>
    <row r="38" spans="1:10">
      <c r="A38" s="368" t="str">
        <f t="shared" si="2"/>
        <v>PG-28</v>
      </c>
      <c r="B38" s="369"/>
      <c r="C38" s="369"/>
      <c r="D38" s="381"/>
      <c r="E38" s="383"/>
      <c r="F38" s="382"/>
      <c r="G38" s="382"/>
      <c r="H38" s="382"/>
      <c r="I38" s="382"/>
      <c r="J38" s="382"/>
    </row>
    <row r="39" spans="1:10">
      <c r="A39" s="368" t="str">
        <f t="shared" si="2"/>
        <v>PG-29</v>
      </c>
      <c r="B39" s="369"/>
      <c r="C39" s="369"/>
      <c r="D39" s="381"/>
      <c r="E39" s="383"/>
      <c r="F39" s="382"/>
      <c r="G39" s="382"/>
      <c r="H39" s="382"/>
      <c r="I39" s="382"/>
      <c r="J39" s="382"/>
    </row>
    <row r="40" spans="1:10">
      <c r="A40" s="368" t="str">
        <f t="shared" si="2"/>
        <v>PG-30</v>
      </c>
      <c r="B40" s="369"/>
      <c r="C40" s="369"/>
      <c r="D40" s="381"/>
      <c r="E40" s="383"/>
      <c r="F40" s="382"/>
      <c r="G40" s="382"/>
      <c r="H40" s="382"/>
      <c r="I40" s="382"/>
      <c r="J40" s="382"/>
    </row>
    <row r="41" spans="1:10">
      <c r="A41" s="368" t="str">
        <f t="shared" si="2"/>
        <v>PG-31</v>
      </c>
      <c r="B41" s="369"/>
      <c r="C41" s="369"/>
      <c r="D41" s="381"/>
      <c r="E41" s="383"/>
      <c r="F41" s="382"/>
      <c r="G41" s="382"/>
      <c r="H41" s="382"/>
      <c r="I41" s="382"/>
      <c r="J41" s="382"/>
    </row>
    <row r="42" spans="1:10">
      <c r="A42" s="368" t="str">
        <f t="shared" si="2"/>
        <v>PG-32</v>
      </c>
      <c r="B42" s="369"/>
      <c r="C42" s="369"/>
      <c r="D42" s="381"/>
      <c r="E42" s="383"/>
      <c r="F42" s="382"/>
      <c r="G42" s="382"/>
      <c r="H42" s="382"/>
      <c r="I42" s="382"/>
      <c r="J42" s="382"/>
    </row>
  </sheetData>
  <mergeCells count="3">
    <mergeCell ref="A4:J4"/>
    <mergeCell ref="A5:J5"/>
    <mergeCell ref="F9:J9"/>
  </mergeCells>
  <pageMargins left="0.7" right="0.7" top="0.75" bottom="0.75" header="0.3" footer="0.3"/>
  <pageSetup scale="59" fitToHeight="0" orientation="landscape" r:id="rId1"/>
  <headerFooter>
    <oddFooter>&amp;L&amp;A&amp;C&amp;P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5"/>
  <sheetViews>
    <sheetView workbookViewId="0">
      <selection activeCell="A4" sqref="A4"/>
    </sheetView>
  </sheetViews>
  <sheetFormatPr defaultColWidth="9.140625" defaultRowHeight="12.75"/>
  <cols>
    <col min="1" max="7" width="9.140625" style="98"/>
    <col min="8" max="8" width="12.42578125" style="99" customWidth="1"/>
    <col min="9" max="9" width="13.7109375" style="99" bestFit="1" customWidth="1"/>
    <col min="10" max="10" width="12" style="99" customWidth="1"/>
    <col min="11" max="14" width="28.7109375" style="98" bestFit="1" customWidth="1"/>
    <col min="15" max="15" width="13.42578125" style="98" bestFit="1" customWidth="1"/>
    <col min="16" max="16384" width="9.140625" style="98"/>
  </cols>
  <sheetData>
    <row r="1" spans="1:15" ht="20.25">
      <c r="A1" s="279" t="s">
        <v>112</v>
      </c>
    </row>
    <row r="2" spans="1:15" ht="18.75">
      <c r="A2" s="281" t="s">
        <v>233</v>
      </c>
    </row>
    <row r="3" spans="1:15" ht="13.5" thickBot="1"/>
    <row r="4" spans="1:15" s="100" customFormat="1" ht="15.75">
      <c r="A4" s="212" t="s">
        <v>240</v>
      </c>
      <c r="B4" s="213"/>
      <c r="C4" s="213"/>
      <c r="D4" s="213"/>
      <c r="E4" s="213"/>
      <c r="F4" s="213"/>
      <c r="G4" s="213"/>
      <c r="H4" s="214" t="s">
        <v>76</v>
      </c>
      <c r="I4" s="214" t="s">
        <v>77</v>
      </c>
      <c r="J4" s="214" t="s">
        <v>78</v>
      </c>
      <c r="K4" s="214" t="s">
        <v>127</v>
      </c>
      <c r="L4" s="214" t="s">
        <v>126</v>
      </c>
      <c r="M4" s="214" t="s">
        <v>98</v>
      </c>
      <c r="N4" s="215" t="s">
        <v>99</v>
      </c>
    </row>
    <row r="5" spans="1:15" ht="16.5" thickBot="1">
      <c r="A5" s="204" t="s">
        <v>129</v>
      </c>
      <c r="B5" s="205"/>
      <c r="C5" s="205"/>
      <c r="D5" s="205"/>
      <c r="E5" s="205"/>
      <c r="F5" s="205"/>
      <c r="G5" s="205"/>
      <c r="H5" s="205"/>
      <c r="I5" s="205"/>
      <c r="J5" s="205"/>
      <c r="K5" s="206" t="s">
        <v>124</v>
      </c>
      <c r="L5" s="206" t="s">
        <v>123</v>
      </c>
      <c r="M5" s="205"/>
      <c r="N5" s="207"/>
    </row>
    <row r="6" spans="1:15" ht="15.75">
      <c r="A6" s="201" t="s">
        <v>90</v>
      </c>
      <c r="B6" s="202" t="s">
        <v>13</v>
      </c>
      <c r="C6" s="203"/>
      <c r="D6" s="139"/>
      <c r="E6" s="139"/>
      <c r="F6" s="139"/>
      <c r="G6" s="139"/>
      <c r="H6" s="129"/>
      <c r="I6" s="129"/>
      <c r="J6" s="134"/>
      <c r="K6" s="139"/>
      <c r="L6" s="139"/>
      <c r="M6" s="139"/>
      <c r="N6" s="140"/>
    </row>
    <row r="7" spans="1:15" ht="15.75">
      <c r="A7" s="102"/>
      <c r="B7" s="114" t="s">
        <v>80</v>
      </c>
      <c r="C7" s="130" t="s">
        <v>81</v>
      </c>
      <c r="D7" s="139"/>
      <c r="E7" s="139"/>
      <c r="F7" s="139"/>
      <c r="G7" s="139"/>
      <c r="H7" s="141" t="s">
        <v>117</v>
      </c>
      <c r="I7" s="142" t="s">
        <v>118</v>
      </c>
      <c r="J7" s="179"/>
      <c r="K7" s="180" t="s">
        <v>119</v>
      </c>
      <c r="L7" s="180" t="s">
        <v>119</v>
      </c>
      <c r="M7" s="180">
        <f>IFERROR(K7-L7,0)</f>
        <v>0</v>
      </c>
      <c r="N7" s="183">
        <f>IFERROR(M7/L7,0)</f>
        <v>0</v>
      </c>
    </row>
    <row r="8" spans="1:15" ht="15.75">
      <c r="A8" s="103"/>
      <c r="B8" s="114" t="s">
        <v>82</v>
      </c>
      <c r="C8" s="130" t="s">
        <v>83</v>
      </c>
      <c r="D8" s="139"/>
      <c r="E8" s="139"/>
      <c r="F8" s="139"/>
      <c r="G8" s="139"/>
      <c r="H8" s="141" t="s">
        <v>117</v>
      </c>
      <c r="I8" s="142" t="s">
        <v>118</v>
      </c>
      <c r="J8" s="179"/>
      <c r="K8" s="180" t="s">
        <v>119</v>
      </c>
      <c r="L8" s="180" t="s">
        <v>119</v>
      </c>
      <c r="M8" s="180">
        <f>IFERROR(K8-L8,0)</f>
        <v>0</v>
      </c>
      <c r="N8" s="183">
        <f t="shared" ref="N8:N17" si="0">IFERROR(M8/L8,0)</f>
        <v>0</v>
      </c>
    </row>
    <row r="9" spans="1:15" ht="15.75">
      <c r="A9" s="101" t="s">
        <v>91</v>
      </c>
      <c r="B9" s="114" t="s">
        <v>21</v>
      </c>
      <c r="C9" s="128"/>
      <c r="D9" s="139"/>
      <c r="E9" s="139"/>
      <c r="F9" s="139"/>
      <c r="G9" s="139"/>
      <c r="H9" s="129"/>
      <c r="I9" s="139"/>
      <c r="J9" s="135"/>
      <c r="K9" s="180"/>
      <c r="L9" s="180"/>
      <c r="M9" s="180"/>
      <c r="N9" s="150"/>
    </row>
    <row r="10" spans="1:15" ht="15.75">
      <c r="A10" s="102"/>
      <c r="B10" s="114" t="s">
        <v>80</v>
      </c>
      <c r="C10" s="130" t="s">
        <v>81</v>
      </c>
      <c r="D10" s="139"/>
      <c r="E10" s="139"/>
      <c r="F10" s="139"/>
      <c r="G10" s="139"/>
      <c r="H10" s="141" t="s">
        <v>117</v>
      </c>
      <c r="I10" s="142" t="s">
        <v>118</v>
      </c>
      <c r="J10" s="179"/>
      <c r="K10" s="180" t="s">
        <v>119</v>
      </c>
      <c r="L10" s="180" t="s">
        <v>119</v>
      </c>
      <c r="M10" s="180">
        <f>IFERROR(K10-L10,0)</f>
        <v>0</v>
      </c>
      <c r="N10" s="183">
        <f t="shared" si="0"/>
        <v>0</v>
      </c>
    </row>
    <row r="11" spans="1:15" ht="15.75">
      <c r="A11" s="103"/>
      <c r="B11" s="114" t="s">
        <v>82</v>
      </c>
      <c r="C11" s="130" t="s">
        <v>83</v>
      </c>
      <c r="D11" s="139"/>
      <c r="E11" s="139"/>
      <c r="F11" s="139"/>
      <c r="G11" s="139"/>
      <c r="H11" s="141" t="s">
        <v>117</v>
      </c>
      <c r="I11" s="142" t="s">
        <v>118</v>
      </c>
      <c r="J11" s="178"/>
      <c r="K11" s="200" t="s">
        <v>121</v>
      </c>
      <c r="L11" s="200" t="s">
        <v>121</v>
      </c>
      <c r="M11" s="180">
        <f>IFERROR(K11-L11,0)</f>
        <v>0</v>
      </c>
      <c r="N11" s="183">
        <f t="shared" si="0"/>
        <v>0</v>
      </c>
    </row>
    <row r="12" spans="1:15" ht="15.75">
      <c r="A12" s="101" t="s">
        <v>92</v>
      </c>
      <c r="B12" s="104" t="s">
        <v>84</v>
      </c>
      <c r="C12" s="128"/>
      <c r="D12" s="139"/>
      <c r="E12" s="139"/>
      <c r="F12" s="139"/>
      <c r="G12" s="139"/>
      <c r="H12" s="129"/>
      <c r="I12" s="139"/>
      <c r="J12" s="135"/>
      <c r="K12" s="180"/>
      <c r="L12" s="180"/>
      <c r="M12" s="180"/>
      <c r="N12" s="150"/>
    </row>
    <row r="13" spans="1:15" ht="15.75">
      <c r="A13" s="102"/>
      <c r="B13" s="114" t="s">
        <v>80</v>
      </c>
      <c r="C13" s="130" t="s">
        <v>81</v>
      </c>
      <c r="D13" s="139"/>
      <c r="E13" s="139"/>
      <c r="F13" s="139"/>
      <c r="G13" s="139"/>
      <c r="H13" s="141" t="s">
        <v>117</v>
      </c>
      <c r="I13" s="142" t="s">
        <v>118</v>
      </c>
      <c r="J13" s="179"/>
      <c r="K13" s="180" t="s">
        <v>119</v>
      </c>
      <c r="L13" s="180" t="s">
        <v>119</v>
      </c>
      <c r="M13" s="180">
        <f>IFERROR(K13-L13,0)</f>
        <v>0</v>
      </c>
      <c r="N13" s="183">
        <f t="shared" si="0"/>
        <v>0</v>
      </c>
    </row>
    <row r="14" spans="1:15" ht="15.75">
      <c r="A14" s="103"/>
      <c r="B14" s="114" t="s">
        <v>82</v>
      </c>
      <c r="C14" s="130" t="s">
        <v>83</v>
      </c>
      <c r="D14" s="139"/>
      <c r="E14" s="139"/>
      <c r="F14" s="139"/>
      <c r="G14" s="139"/>
      <c r="H14" s="141" t="s">
        <v>117</v>
      </c>
      <c r="I14" s="142" t="s">
        <v>118</v>
      </c>
      <c r="J14" s="179"/>
      <c r="K14" s="180" t="s">
        <v>119</v>
      </c>
      <c r="L14" s="180" t="s">
        <v>119</v>
      </c>
      <c r="M14" s="180">
        <f>IFERROR(K14-L14,0)</f>
        <v>0</v>
      </c>
      <c r="N14" s="183">
        <f t="shared" si="0"/>
        <v>0</v>
      </c>
    </row>
    <row r="15" spans="1:15" ht="15.75">
      <c r="A15" s="105" t="s">
        <v>93</v>
      </c>
      <c r="B15" s="104" t="s">
        <v>85</v>
      </c>
      <c r="C15" s="128"/>
      <c r="D15" s="139"/>
      <c r="E15" s="139"/>
      <c r="F15" s="139"/>
      <c r="G15" s="139"/>
      <c r="H15" s="129"/>
      <c r="I15" s="142"/>
      <c r="J15" s="136"/>
      <c r="K15" s="180"/>
      <c r="L15" s="180"/>
      <c r="M15" s="180"/>
      <c r="N15" s="150"/>
      <c r="O15" s="176"/>
    </row>
    <row r="16" spans="1:15" ht="15.75">
      <c r="A16" s="131"/>
      <c r="B16" s="104" t="s">
        <v>80</v>
      </c>
      <c r="C16" s="106" t="s">
        <v>81</v>
      </c>
      <c r="D16" s="139"/>
      <c r="E16" s="139"/>
      <c r="F16" s="139"/>
      <c r="G16" s="139"/>
      <c r="H16" s="141" t="s">
        <v>117</v>
      </c>
      <c r="I16" s="142" t="s">
        <v>118</v>
      </c>
      <c r="J16" s="179"/>
      <c r="K16" s="180" t="s">
        <v>119</v>
      </c>
      <c r="L16" s="180" t="s">
        <v>119</v>
      </c>
      <c r="M16" s="180">
        <f>IFERROR(K16-L16,0)</f>
        <v>0</v>
      </c>
      <c r="N16" s="183">
        <f t="shared" si="0"/>
        <v>0</v>
      </c>
    </row>
    <row r="17" spans="1:15" ht="15.75">
      <c r="A17" s="131"/>
      <c r="B17" s="104" t="s">
        <v>82</v>
      </c>
      <c r="C17" s="106" t="s">
        <v>83</v>
      </c>
      <c r="D17" s="139"/>
      <c r="E17" s="139"/>
      <c r="F17" s="139"/>
      <c r="G17" s="139"/>
      <c r="H17" s="141" t="s">
        <v>117</v>
      </c>
      <c r="I17" s="142" t="s">
        <v>118</v>
      </c>
      <c r="J17" s="178"/>
      <c r="K17" s="200" t="s">
        <v>121</v>
      </c>
      <c r="L17" s="200" t="s">
        <v>121</v>
      </c>
      <c r="M17" s="180">
        <f>IFERROR(K17-L17,0)</f>
        <v>0</v>
      </c>
      <c r="N17" s="183">
        <f t="shared" si="0"/>
        <v>0</v>
      </c>
    </row>
    <row r="18" spans="1:15" ht="16.5" thickBot="1">
      <c r="A18" s="132"/>
      <c r="B18" s="123"/>
      <c r="C18" s="124"/>
      <c r="D18" s="139"/>
      <c r="E18" s="139"/>
      <c r="F18" s="139"/>
      <c r="G18" s="139"/>
      <c r="H18" s="141"/>
      <c r="I18" s="142"/>
      <c r="J18" s="136" t="s">
        <v>97</v>
      </c>
      <c r="K18" s="181" t="s">
        <v>119</v>
      </c>
      <c r="L18" s="181" t="s">
        <v>119</v>
      </c>
      <c r="M18" s="181">
        <f>IFERROR(K18-L18,0)</f>
        <v>0</v>
      </c>
      <c r="N18" s="198">
        <f>IFERROR(M18/L18,0)</f>
        <v>0</v>
      </c>
    </row>
    <row r="19" spans="1:15" ht="16.5" thickBot="1">
      <c r="A19" s="395" t="s">
        <v>130</v>
      </c>
      <c r="B19" s="396"/>
      <c r="C19" s="396"/>
      <c r="D19" s="396"/>
      <c r="E19" s="396"/>
      <c r="F19" s="396"/>
      <c r="G19" s="396"/>
      <c r="H19" s="396"/>
      <c r="I19" s="396"/>
      <c r="J19" s="396"/>
      <c r="K19" s="396"/>
      <c r="L19" s="209"/>
      <c r="M19" s="209"/>
      <c r="N19" s="210"/>
    </row>
    <row r="20" spans="1:15" ht="15.75">
      <c r="A20" s="208" t="s">
        <v>94</v>
      </c>
      <c r="B20" s="202" t="s">
        <v>13</v>
      </c>
      <c r="C20" s="203"/>
      <c r="D20" s="139"/>
      <c r="E20" s="139"/>
      <c r="F20" s="139"/>
      <c r="G20" s="139"/>
      <c r="H20" s="129"/>
      <c r="I20" s="129"/>
      <c r="J20" s="134"/>
      <c r="K20" s="139"/>
      <c r="L20" s="139"/>
      <c r="M20" s="139"/>
      <c r="N20" s="140"/>
    </row>
    <row r="21" spans="1:15" ht="15.75">
      <c r="A21" s="131"/>
      <c r="B21" s="114" t="s">
        <v>80</v>
      </c>
      <c r="C21" s="130" t="s">
        <v>81</v>
      </c>
      <c r="D21" s="139"/>
      <c r="E21" s="139"/>
      <c r="F21" s="139"/>
      <c r="G21" s="139"/>
      <c r="H21" s="143" t="s">
        <v>119</v>
      </c>
      <c r="I21" s="143" t="s">
        <v>120</v>
      </c>
      <c r="J21" s="179"/>
      <c r="K21" s="180" t="s">
        <v>119</v>
      </c>
      <c r="L21" s="180" t="s">
        <v>119</v>
      </c>
      <c r="M21" s="180">
        <f>IFERROR(K21-L21,0)</f>
        <v>0</v>
      </c>
      <c r="N21" s="183">
        <f>IFERROR(M21/L21,0)</f>
        <v>0</v>
      </c>
    </row>
    <row r="22" spans="1:15" ht="15.75">
      <c r="A22" s="131"/>
      <c r="B22" s="114" t="s">
        <v>82</v>
      </c>
      <c r="C22" s="130" t="s">
        <v>83</v>
      </c>
      <c r="D22" s="139"/>
      <c r="E22" s="139"/>
      <c r="F22" s="139"/>
      <c r="G22" s="139"/>
      <c r="H22" s="143" t="s">
        <v>119</v>
      </c>
      <c r="I22" s="143" t="s">
        <v>120</v>
      </c>
      <c r="J22" s="179"/>
      <c r="K22" s="180" t="s">
        <v>119</v>
      </c>
      <c r="L22" s="180" t="s">
        <v>119</v>
      </c>
      <c r="M22" s="180">
        <f>IFERROR(K22-L22,0)</f>
        <v>0</v>
      </c>
      <c r="N22" s="183">
        <f t="shared" ref="N22:N31" si="1">IFERROR(M22/L22,0)</f>
        <v>0</v>
      </c>
    </row>
    <row r="23" spans="1:15" ht="15.75">
      <c r="A23" s="131" t="s">
        <v>87</v>
      </c>
      <c r="B23" s="114" t="s">
        <v>21</v>
      </c>
      <c r="C23" s="128"/>
      <c r="D23" s="139"/>
      <c r="E23" s="139"/>
      <c r="F23" s="139"/>
      <c r="G23" s="139"/>
      <c r="H23" s="143"/>
      <c r="I23" s="143"/>
      <c r="J23" s="135"/>
      <c r="K23" s="180"/>
      <c r="L23" s="180"/>
      <c r="M23" s="180"/>
      <c r="N23" s="150"/>
    </row>
    <row r="24" spans="1:15" ht="15.75">
      <c r="A24" s="131"/>
      <c r="B24" s="114" t="s">
        <v>80</v>
      </c>
      <c r="C24" s="130" t="s">
        <v>81</v>
      </c>
      <c r="D24" s="139"/>
      <c r="E24" s="139"/>
      <c r="F24" s="139"/>
      <c r="G24" s="139"/>
      <c r="H24" s="143" t="s">
        <v>119</v>
      </c>
      <c r="I24" s="143" t="s">
        <v>120</v>
      </c>
      <c r="J24" s="179"/>
      <c r="K24" s="180" t="s">
        <v>119</v>
      </c>
      <c r="L24" s="180" t="s">
        <v>119</v>
      </c>
      <c r="M24" s="180">
        <f>IFERROR(K24-L24,0)</f>
        <v>0</v>
      </c>
      <c r="N24" s="183">
        <f t="shared" si="1"/>
        <v>0</v>
      </c>
    </row>
    <row r="25" spans="1:15" ht="15.75">
      <c r="A25" s="131"/>
      <c r="B25" s="114" t="s">
        <v>82</v>
      </c>
      <c r="C25" s="130" t="s">
        <v>83</v>
      </c>
      <c r="D25" s="139"/>
      <c r="E25" s="139"/>
      <c r="F25" s="139"/>
      <c r="G25" s="139"/>
      <c r="H25" s="143" t="s">
        <v>119</v>
      </c>
      <c r="I25" s="143" t="s">
        <v>120</v>
      </c>
      <c r="J25" s="178"/>
      <c r="K25" s="200" t="s">
        <v>121</v>
      </c>
      <c r="L25" s="200" t="s">
        <v>121</v>
      </c>
      <c r="M25" s="180">
        <f>IFERROR(K25-L25,0)</f>
        <v>0</v>
      </c>
      <c r="N25" s="183">
        <f t="shared" si="1"/>
        <v>0</v>
      </c>
      <c r="O25" s="176"/>
    </row>
    <row r="26" spans="1:15" ht="15.75">
      <c r="A26" s="131" t="s">
        <v>88</v>
      </c>
      <c r="B26" s="104" t="s">
        <v>84</v>
      </c>
      <c r="C26" s="128"/>
      <c r="D26" s="139"/>
      <c r="E26" s="139"/>
      <c r="F26" s="139"/>
      <c r="G26" s="139"/>
      <c r="H26" s="143"/>
      <c r="I26" s="143"/>
      <c r="J26" s="135"/>
      <c r="K26" s="180"/>
      <c r="L26" s="180"/>
      <c r="M26" s="180"/>
      <c r="N26" s="150"/>
    </row>
    <row r="27" spans="1:15" ht="15.75">
      <c r="A27" s="131"/>
      <c r="B27" s="114" t="s">
        <v>80</v>
      </c>
      <c r="C27" s="130" t="s">
        <v>81</v>
      </c>
      <c r="D27" s="139"/>
      <c r="E27" s="139"/>
      <c r="F27" s="139"/>
      <c r="G27" s="139"/>
      <c r="H27" s="143" t="s">
        <v>119</v>
      </c>
      <c r="I27" s="143" t="s">
        <v>120</v>
      </c>
      <c r="J27" s="179"/>
      <c r="K27" s="180" t="s">
        <v>119</v>
      </c>
      <c r="L27" s="180" t="s">
        <v>119</v>
      </c>
      <c r="M27" s="180">
        <f>IFERROR(K27-L27,0)</f>
        <v>0</v>
      </c>
      <c r="N27" s="183">
        <f t="shared" si="1"/>
        <v>0</v>
      </c>
    </row>
    <row r="28" spans="1:15" ht="15.75">
      <c r="A28" s="131"/>
      <c r="B28" s="114" t="s">
        <v>82</v>
      </c>
      <c r="C28" s="130" t="s">
        <v>83</v>
      </c>
      <c r="D28" s="139"/>
      <c r="E28" s="139"/>
      <c r="F28" s="139"/>
      <c r="G28" s="139"/>
      <c r="H28" s="143" t="s">
        <v>119</v>
      </c>
      <c r="I28" s="143" t="s">
        <v>120</v>
      </c>
      <c r="J28" s="179"/>
      <c r="K28" s="180" t="s">
        <v>119</v>
      </c>
      <c r="L28" s="180" t="s">
        <v>119</v>
      </c>
      <c r="M28" s="180">
        <f>IFERROR(K28-L28,0)</f>
        <v>0</v>
      </c>
      <c r="N28" s="183">
        <f t="shared" si="1"/>
        <v>0</v>
      </c>
    </row>
    <row r="29" spans="1:15" ht="15.75">
      <c r="A29" s="105" t="s">
        <v>89</v>
      </c>
      <c r="B29" s="104" t="s">
        <v>85</v>
      </c>
      <c r="C29" s="128"/>
      <c r="D29" s="139"/>
      <c r="E29" s="139"/>
      <c r="F29" s="139"/>
      <c r="G29" s="139"/>
      <c r="H29" s="143"/>
      <c r="I29" s="143"/>
      <c r="J29" s="136"/>
      <c r="K29" s="180"/>
      <c r="L29" s="180"/>
      <c r="M29" s="180"/>
      <c r="N29" s="150"/>
    </row>
    <row r="30" spans="1:15" ht="15.75">
      <c r="A30" s="131"/>
      <c r="B30" s="104" t="s">
        <v>80</v>
      </c>
      <c r="C30" s="106" t="s">
        <v>81</v>
      </c>
      <c r="D30" s="139"/>
      <c r="E30" s="139"/>
      <c r="F30" s="139"/>
      <c r="G30" s="139"/>
      <c r="H30" s="143" t="s">
        <v>119</v>
      </c>
      <c r="I30" s="143" t="s">
        <v>120</v>
      </c>
      <c r="J30" s="179"/>
      <c r="K30" s="180" t="s">
        <v>119</v>
      </c>
      <c r="L30" s="180" t="s">
        <v>119</v>
      </c>
      <c r="M30" s="180">
        <f>IFERROR(K30-L30,0)</f>
        <v>0</v>
      </c>
      <c r="N30" s="183">
        <f t="shared" si="1"/>
        <v>0</v>
      </c>
    </row>
    <row r="31" spans="1:15" ht="15.75">
      <c r="A31" s="131"/>
      <c r="B31" s="104" t="s">
        <v>82</v>
      </c>
      <c r="C31" s="106" t="s">
        <v>83</v>
      </c>
      <c r="D31" s="139"/>
      <c r="E31" s="139"/>
      <c r="F31" s="139"/>
      <c r="G31" s="139"/>
      <c r="H31" s="143" t="s">
        <v>119</v>
      </c>
      <c r="I31" s="143" t="s">
        <v>120</v>
      </c>
      <c r="J31" s="178"/>
      <c r="K31" s="200" t="s">
        <v>121</v>
      </c>
      <c r="L31" s="200" t="s">
        <v>121</v>
      </c>
      <c r="M31" s="180">
        <f>IFERROR(K31-L31,0)</f>
        <v>0</v>
      </c>
      <c r="N31" s="183">
        <f t="shared" si="1"/>
        <v>0</v>
      </c>
    </row>
    <row r="32" spans="1:15" ht="16.5" thickBot="1">
      <c r="A32" s="144"/>
      <c r="B32" s="145"/>
      <c r="C32" s="145"/>
      <c r="D32" s="146"/>
      <c r="E32" s="146"/>
      <c r="F32" s="146"/>
      <c r="G32" s="146"/>
      <c r="H32" s="147"/>
      <c r="I32" s="147"/>
      <c r="J32" s="148" t="s">
        <v>97</v>
      </c>
      <c r="K32" s="182" t="s">
        <v>119</v>
      </c>
      <c r="L32" s="182" t="s">
        <v>119</v>
      </c>
      <c r="M32" s="182">
        <f>IFERROR(K32-L32,0)</f>
        <v>0</v>
      </c>
      <c r="N32" s="199">
        <f>IFERROR(M32/L32,0)</f>
        <v>0</v>
      </c>
    </row>
    <row r="33" spans="1:14" ht="15.75">
      <c r="A33" s="137"/>
      <c r="B33" s="138"/>
      <c r="C33" s="138"/>
    </row>
    <row r="34" spans="1:14">
      <c r="I34" s="129" t="s">
        <v>95</v>
      </c>
      <c r="J34" s="179"/>
      <c r="K34" s="133">
        <v>1</v>
      </c>
      <c r="L34" s="133">
        <v>1</v>
      </c>
      <c r="M34" s="133">
        <v>1</v>
      </c>
      <c r="N34" s="133">
        <v>1</v>
      </c>
    </row>
    <row r="35" spans="1:14">
      <c r="I35" s="129" t="s">
        <v>96</v>
      </c>
      <c r="J35" s="178"/>
      <c r="K35" s="133">
        <v>-1</v>
      </c>
      <c r="L35" s="133">
        <v>-1</v>
      </c>
      <c r="M35" s="133">
        <v>-1</v>
      </c>
      <c r="N35" s="133">
        <v>-1</v>
      </c>
    </row>
  </sheetData>
  <mergeCells count="1">
    <mergeCell ref="A19:K19"/>
  </mergeCells>
  <conditionalFormatting sqref="J7">
    <cfRule type="iconSet" priority="40">
      <iconSet iconSet="3Symbols2">
        <cfvo type="percent" val="0"/>
        <cfvo type="percent" val="33"/>
        <cfvo type="percent" val="67"/>
      </iconSet>
    </cfRule>
    <cfRule type="iconSet" priority="39">
      <iconSet iconSet="3Symbols2" showValue="0">
        <cfvo type="percent" val="0"/>
        <cfvo type="percent" val="33"/>
        <cfvo type="percent" val="67"/>
      </iconSet>
    </cfRule>
  </conditionalFormatting>
  <conditionalFormatting sqref="J8">
    <cfRule type="iconSet" priority="30">
      <iconSet iconSet="3Symbols2">
        <cfvo type="percent" val="0"/>
        <cfvo type="percent" val="33"/>
        <cfvo type="percent" val="67"/>
      </iconSet>
    </cfRule>
    <cfRule type="iconSet" priority="29">
      <iconSet iconSet="3Symbols2" showValue="0">
        <cfvo type="percent" val="0"/>
        <cfvo type="percent" val="33"/>
        <cfvo type="percent" val="67"/>
      </iconSet>
    </cfRule>
    <cfRule type="iconSet" priority="28">
      <iconSet iconSet="3Symbols2">
        <cfvo type="percent" val="0"/>
        <cfvo type="percent" val="33"/>
        <cfvo type="percent" val="67"/>
      </iconSet>
    </cfRule>
    <cfRule type="iconSet" priority="27">
      <iconSet iconSet="3Symbols2" showValue="0">
        <cfvo type="percent" val="0"/>
        <cfvo type="percent" val="33"/>
        <cfvo type="percent" val="67"/>
      </iconSet>
    </cfRule>
  </conditionalFormatting>
  <conditionalFormatting sqref="J10">
    <cfRule type="iconSet" priority="26">
      <iconSet iconSet="3Symbols2">
        <cfvo type="percent" val="0"/>
        <cfvo type="percent" val="33"/>
        <cfvo type="percent" val="67"/>
      </iconSet>
    </cfRule>
    <cfRule type="iconSet" priority="25">
      <iconSet iconSet="3Symbols2" showValue="0">
        <cfvo type="percent" val="0"/>
        <cfvo type="percent" val="33"/>
        <cfvo type="percent" val="67"/>
      </iconSet>
    </cfRule>
  </conditionalFormatting>
  <conditionalFormatting sqref="J11">
    <cfRule type="iconSet" priority="24">
      <iconSet iconSet="3Symbols2">
        <cfvo type="percent" val="0"/>
        <cfvo type="percent" val="33"/>
        <cfvo type="percent" val="67"/>
      </iconSet>
    </cfRule>
    <cfRule type="iconSet" priority="23">
      <iconSet iconSet="3Symbols2" showValue="0">
        <cfvo type="percent" val="0"/>
        <cfvo type="percent" val="33"/>
        <cfvo type="percent" val="67"/>
      </iconSet>
    </cfRule>
  </conditionalFormatting>
  <conditionalFormatting sqref="J13">
    <cfRule type="iconSet" priority="38">
      <iconSet iconSet="3Symbols2">
        <cfvo type="percent" val="0"/>
        <cfvo type="percent" val="33"/>
        <cfvo type="percent" val="67"/>
      </iconSet>
    </cfRule>
    <cfRule type="iconSet" priority="37">
      <iconSet iconSet="3Symbols2" showValue="0">
        <cfvo type="percent" val="0"/>
        <cfvo type="percent" val="33"/>
        <cfvo type="percent" val="67"/>
      </iconSet>
    </cfRule>
  </conditionalFormatting>
  <conditionalFormatting sqref="J14">
    <cfRule type="iconSet" priority="36">
      <iconSet iconSet="3Symbols2">
        <cfvo type="percent" val="0"/>
        <cfvo type="percent" val="33"/>
        <cfvo type="percent" val="67"/>
      </iconSet>
    </cfRule>
    <cfRule type="iconSet" priority="35">
      <iconSet iconSet="3Symbols2" showValue="0">
        <cfvo type="percent" val="0"/>
        <cfvo type="percent" val="33"/>
        <cfvo type="percent" val="67"/>
      </iconSet>
    </cfRule>
  </conditionalFormatting>
  <conditionalFormatting sqref="J16">
    <cfRule type="iconSet" priority="34">
      <iconSet iconSet="3Symbols2">
        <cfvo type="percent" val="0"/>
        <cfvo type="percent" val="33"/>
        <cfvo type="percent" val="67"/>
      </iconSet>
    </cfRule>
    <cfRule type="iconSet" priority="33">
      <iconSet iconSet="3Symbols2" showValue="0">
        <cfvo type="percent" val="0"/>
        <cfvo type="percent" val="33"/>
        <cfvo type="percent" val="67"/>
      </iconSet>
    </cfRule>
  </conditionalFormatting>
  <conditionalFormatting sqref="J17">
    <cfRule type="iconSet" priority="32">
      <iconSet iconSet="3Symbols2">
        <cfvo type="percent" val="0"/>
        <cfvo type="percent" val="33"/>
        <cfvo type="percent" val="67"/>
      </iconSet>
    </cfRule>
    <cfRule type="iconSet" priority="31">
      <iconSet iconSet="3Symbols2" showValue="0">
        <cfvo type="percent" val="0"/>
        <cfvo type="percent" val="33"/>
        <cfvo type="percent" val="67"/>
      </iconSet>
    </cfRule>
  </conditionalFormatting>
  <conditionalFormatting sqref="J21">
    <cfRule type="iconSet" priority="21">
      <iconSet iconSet="3Symbols2" showValue="0">
        <cfvo type="percent" val="0"/>
        <cfvo type="percent" val="33"/>
        <cfvo type="percent" val="67"/>
      </iconSet>
    </cfRule>
    <cfRule type="iconSet" priority="22">
      <iconSet iconSet="3Symbols2">
        <cfvo type="percent" val="0"/>
        <cfvo type="percent" val="33"/>
        <cfvo type="percent" val="67"/>
      </iconSet>
    </cfRule>
  </conditionalFormatting>
  <conditionalFormatting sqref="J22">
    <cfRule type="iconSet" priority="12">
      <iconSet iconSet="3Symbols2">
        <cfvo type="percent" val="0"/>
        <cfvo type="percent" val="33"/>
        <cfvo type="percent" val="67"/>
      </iconSet>
    </cfRule>
    <cfRule type="iconSet" priority="11">
      <iconSet iconSet="3Symbols2" showValue="0">
        <cfvo type="percent" val="0"/>
        <cfvo type="percent" val="33"/>
        <cfvo type="percent" val="67"/>
      </iconSet>
    </cfRule>
    <cfRule type="iconSet" priority="10">
      <iconSet iconSet="3Symbols2">
        <cfvo type="percent" val="0"/>
        <cfvo type="percent" val="33"/>
        <cfvo type="percent" val="67"/>
      </iconSet>
    </cfRule>
    <cfRule type="iconSet" priority="9">
      <iconSet iconSet="3Symbols2" showValue="0">
        <cfvo type="percent" val="0"/>
        <cfvo type="percent" val="33"/>
        <cfvo type="percent" val="67"/>
      </iconSet>
    </cfRule>
  </conditionalFormatting>
  <conditionalFormatting sqref="J24">
    <cfRule type="iconSet" priority="8">
      <iconSet iconSet="3Symbols2">
        <cfvo type="percent" val="0"/>
        <cfvo type="percent" val="33"/>
        <cfvo type="percent" val="67"/>
      </iconSet>
    </cfRule>
    <cfRule type="iconSet" priority="7">
      <iconSet iconSet="3Symbols2" showValue="0">
        <cfvo type="percent" val="0"/>
        <cfvo type="percent" val="33"/>
        <cfvo type="percent" val="67"/>
      </iconSet>
    </cfRule>
  </conditionalFormatting>
  <conditionalFormatting sqref="J25">
    <cfRule type="iconSet" priority="6">
      <iconSet iconSet="3Symbols2">
        <cfvo type="percent" val="0"/>
        <cfvo type="percent" val="33"/>
        <cfvo type="percent" val="67"/>
      </iconSet>
    </cfRule>
    <cfRule type="iconSet" priority="5">
      <iconSet iconSet="3Symbols2" showValue="0">
        <cfvo type="percent" val="0"/>
        <cfvo type="percent" val="33"/>
        <cfvo type="percent" val="67"/>
      </iconSet>
    </cfRule>
  </conditionalFormatting>
  <conditionalFormatting sqref="J27">
    <cfRule type="iconSet" priority="20">
      <iconSet iconSet="3Symbols2">
        <cfvo type="percent" val="0"/>
        <cfvo type="percent" val="33"/>
        <cfvo type="percent" val="67"/>
      </iconSet>
    </cfRule>
    <cfRule type="iconSet" priority="19">
      <iconSet iconSet="3Symbols2" showValue="0">
        <cfvo type="percent" val="0"/>
        <cfvo type="percent" val="33"/>
        <cfvo type="percent" val="67"/>
      </iconSet>
    </cfRule>
  </conditionalFormatting>
  <conditionalFormatting sqref="J28">
    <cfRule type="iconSet" priority="18">
      <iconSet iconSet="3Symbols2">
        <cfvo type="percent" val="0"/>
        <cfvo type="percent" val="33"/>
        <cfvo type="percent" val="67"/>
      </iconSet>
    </cfRule>
    <cfRule type="iconSet" priority="17">
      <iconSet iconSet="3Symbols2" showValue="0">
        <cfvo type="percent" val="0"/>
        <cfvo type="percent" val="33"/>
        <cfvo type="percent" val="67"/>
      </iconSet>
    </cfRule>
  </conditionalFormatting>
  <conditionalFormatting sqref="J30">
    <cfRule type="iconSet" priority="16">
      <iconSet iconSet="3Symbols2">
        <cfvo type="percent" val="0"/>
        <cfvo type="percent" val="33"/>
        <cfvo type="percent" val="67"/>
      </iconSet>
    </cfRule>
    <cfRule type="iconSet" priority="15">
      <iconSet iconSet="3Symbols2" showValue="0">
        <cfvo type="percent" val="0"/>
        <cfvo type="percent" val="33"/>
        <cfvo type="percent" val="67"/>
      </iconSet>
    </cfRule>
  </conditionalFormatting>
  <conditionalFormatting sqref="J31">
    <cfRule type="iconSet" priority="14">
      <iconSet iconSet="3Symbols2">
        <cfvo type="percent" val="0"/>
        <cfvo type="percent" val="33"/>
        <cfvo type="percent" val="67"/>
      </iconSet>
    </cfRule>
    <cfRule type="iconSet" priority="13">
      <iconSet iconSet="3Symbols2" showValue="0">
        <cfvo type="percent" val="0"/>
        <cfvo type="percent" val="33"/>
        <cfvo type="percent" val="67"/>
      </iconSet>
    </cfRule>
  </conditionalFormatting>
  <conditionalFormatting sqref="J34">
    <cfRule type="iconSet" priority="3">
      <iconSet iconSet="3Symbols2" showValue="0">
        <cfvo type="percent" val="0"/>
        <cfvo type="percent" val="33"/>
        <cfvo type="percent" val="67"/>
      </iconSet>
    </cfRule>
    <cfRule type="iconSet" priority="4">
      <iconSet iconSet="3Symbols2">
        <cfvo type="percent" val="0"/>
        <cfvo type="percent" val="33"/>
        <cfvo type="percent" val="67"/>
      </iconSet>
    </cfRule>
  </conditionalFormatting>
  <conditionalFormatting sqref="J35">
    <cfRule type="iconSet" priority="2">
      <iconSet iconSet="3Symbols2">
        <cfvo type="percent" val="0"/>
        <cfvo type="percent" val="33"/>
        <cfvo type="percent" val="67"/>
      </iconSet>
    </cfRule>
    <cfRule type="iconSet" priority="1">
      <iconSet iconSet="3Symbols2" showValue="0">
        <cfvo type="percent" val="0"/>
        <cfvo type="percent" val="33"/>
        <cfvo type="percent" val="67"/>
      </iconSet>
    </cfRule>
  </conditionalFormatting>
  <pageMargins left="0.7" right="0.7" top="0.75" bottom="0.75" header="0.3" footer="0.3"/>
  <pageSetup orientation="portrait" r:id="rId1"/>
  <headerFooter>
    <oddFooter>&amp;L&amp;"Arial,Regular"&amp;10&amp;K000000Data Class: &amp;B&amp;KF4911EConfidential
 </oddFooter>
    <evenFooter>&amp;L&amp;"Arial,Regular"&amp;10&amp;K000000Data Class: &amp;B&amp;KF4911EConfidential
 </evenFooter>
    <firstFooter>&amp;L&amp;"Arial,Regular"&amp;10&amp;K000000Data Class: &amp;B&amp;KF4911EConfidential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06dbc50a-7c40-497c-8ead-392c4a2b388e">
  <element uid="3a0f620a-74f7-4504-a030-448d9ea0e08a" value=""/>
  <element uid="4ccf64bc-f240-4d04-9210-66ba0df04095" value=""/>
  <element uid="id_classification_confidential"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Year xmlns="a1de03b0-0592-40a5-b7e4-339aac32d781"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33DDF-ACE1-41E6-ADF1-21C05FA010F6}">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ABC7BDA6-1900-4008-AED1-41D4F1C4B4E7}"/>
</file>

<file path=customXml/itemProps3.xml><?xml version="1.0" encoding="utf-8"?>
<ds:datastoreItem xmlns:ds="http://schemas.openxmlformats.org/officeDocument/2006/customXml" ds:itemID="{7206549B-5CA6-4F2F-B23B-A967434B78B7}">
  <ds:schemaRefs>
    <ds:schemaRef ds:uri="http://schemas.microsoft.com/sharepoint/v3/contenttype/forms"/>
  </ds:schemaRefs>
</ds:datastoreItem>
</file>

<file path=customXml/itemProps4.xml><?xml version="1.0" encoding="utf-8"?>
<ds:datastoreItem xmlns:ds="http://schemas.openxmlformats.org/officeDocument/2006/customXml" ds:itemID="{6031E723-D451-4546-A010-029CAF2B612B}">
  <ds:schemaRefs>
    <ds:schemaRef ds:uri="http://schemas.microsoft.com/office/2006/metadata/properties"/>
    <ds:schemaRef ds:uri="http://schemas.microsoft.com/office/infopath/2007/PartnerControls"/>
    <ds:schemaRef ds:uri="cb97441d-f6bd-4550-9ce2-9cd47ad8d186"/>
    <ds:schemaRef ds:uri="3cb056af-0a5d-4e9a-9494-e5ee9d5bc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Q-1_Retail Util Schedule</vt:lpstr>
      <vt:lpstr>Q-2_Mail Util Schedule</vt:lpstr>
      <vt:lpstr>Q-3_Specialty Util Schedule</vt:lpstr>
      <vt:lpstr>Q-4_CM Mmbrshp</vt:lpstr>
      <vt:lpstr>Q-5_Top 100 Cost</vt:lpstr>
      <vt:lpstr>Q-6_Top 100 Util</vt:lpstr>
      <vt:lpstr>Q-7_CM Top 10 DX</vt:lpstr>
      <vt:lpstr>Q-8_Report Card</vt:lpstr>
      <vt:lpstr>Q-9(a)_Variance</vt:lpstr>
      <vt:lpstr>Q-9(b)_Monthly Graph</vt:lpstr>
      <vt:lpstr>Q-9(c)_Cover 1st Quarter</vt:lpstr>
      <vt:lpstr>Q-9(d)_Cover 2nd Quarter</vt:lpstr>
      <vt:lpstr>Q-9(e)_Cover 3rd Quarter</vt:lpstr>
      <vt:lpstr>Q-9(f)_Cover 4th Quarter</vt:lpstr>
      <vt:lpstr>Combined</vt:lpstr>
      <vt:lpstr>KF2A</vt:lpstr>
      <vt:lpstr>6648</vt:lpstr>
      <vt:lpstr>220 File 1.4.16</vt:lpstr>
      <vt:lpstr>'Q-1_Retail Util Schedule'!Print_Area</vt:lpstr>
      <vt:lpstr>'Q-2_Mail Util Schedule'!Print_Area</vt:lpstr>
      <vt:lpstr>'Q-3_Specialty Util Schedule'!Print_Area</vt:lpstr>
      <vt:lpstr>'Q-4_CM Mmbrshp'!Print_Area</vt:lpstr>
      <vt:lpstr>'Q-5_Top 100 Cost'!Print_Area</vt:lpstr>
      <vt:lpstr>'Q-6_Top 100 Util'!Print_Area</vt:lpstr>
      <vt:lpstr>'Q-7_CM Top 10 DX'!Print_Area</vt:lpstr>
      <vt:lpstr>'Q-8_Report Card'!Print_Area</vt:lpstr>
      <vt:lpstr>'Q-1_Retail Util Schedule'!Print_Titles</vt:lpstr>
      <vt:lpstr>'Q-2_Mail Util Schedule'!Print_Titles</vt:lpstr>
      <vt:lpstr>'Q-3_Specialty Util Schedule'!Print_Titles</vt:lpstr>
      <vt:lpstr>'Q-8_Report Card'!Print_Titles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Goldstein, Michael C. (EHQ)</dc:creator>
  <cp:lastModifiedBy>Pam Malech</cp:lastModifiedBy>
  <cp:lastPrinted>2016-02-25T12:30:30Z</cp:lastPrinted>
  <dcterms:created xsi:type="dcterms:W3CDTF">2015-04-24T20:45:05Z</dcterms:created>
  <dcterms:modified xsi:type="dcterms:W3CDTF">2023-11-14T14:59:48Z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835b9790-5d3d-427a-baf6-3d7972146595</vt:lpwstr>
  </property>
  <property fmtid="{D5CDD505-2E9C-101B-9397-08002B2CF9AE}" pid="3" name="bjSaver">
    <vt:lpwstr>yBpYLmv/q2dlCD0pB+YykTInMjzQlyOe</vt:lpwstr>
  </property>
  <property fmtid="{D5CDD505-2E9C-101B-9397-08002B2CF9AE}" pid="4" name="bjDocumentLabelXML">
    <vt:lpwstr>&lt;?xml version="1.0" encoding="us-ascii"?&gt;&lt;sisl xmlns:xsi="http://www.w3.org/2001/XMLSchema-instance" xmlns:xsd="http://www.w3.org/2001/XMLSchema" sislVersion="0" policy="06dbc50a-7c40-497c-8ead-392c4a2b388e" xmlns="http://www.boldonjames.com/2008/01/sie/i</vt:lpwstr>
  </property>
  <property fmtid="{D5CDD505-2E9C-101B-9397-08002B2CF9AE}" pid="5" name="bjDocumentLabelXML-0">
    <vt:lpwstr>nternal/label"&gt;&lt;element uid="3a0f620a-74f7-4504-a030-448d9ea0e08a" value="" /&gt;&lt;element uid="4ccf64bc-f240-4d04-9210-66ba0df04095" value="" /&gt;&lt;element uid="id_classification_confidential" value="" /&gt;&lt;/sisl&gt;</vt:lpwstr>
  </property>
  <property fmtid="{D5CDD505-2E9C-101B-9397-08002B2CF9AE}" pid="6" name="bjDocumentSecurityLabel">
    <vt:lpwstr>Confidential</vt:lpwstr>
  </property>
  <property fmtid="{D5CDD505-2E9C-101B-9397-08002B2CF9AE}" pid="7" name="bjESIDataClassification">
    <vt:lpwstr>XYZZYConfidentialfwo[qei34890ty@^C@#%^11dc45</vt:lpwstr>
  </property>
  <property fmtid="{D5CDD505-2E9C-101B-9397-08002B2CF9AE}" pid="8" name="bjLeftFooterLabel">
    <vt:lpwstr>&amp;"Arial,Regular"&amp;10&amp;K000000Data Class: &amp;B&amp;KF4911EConfidential
 </vt:lpwstr>
  </property>
  <property fmtid="{D5CDD505-2E9C-101B-9397-08002B2CF9AE}" pid="9" name="ContentTypeId">
    <vt:lpwstr>0x010100FE4CE92F24E15743948A43FC4FF2C6B6</vt:lpwstr>
  </property>
  <property fmtid="{D5CDD505-2E9C-101B-9397-08002B2CF9AE}" pid="10" name="MediaServiceImageTags">
    <vt:lpwstr/>
  </property>
</Properties>
</file>